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scz-mllgwf01v\sgl_llg_esid_idf\09_OP-ESID\D_OP_Actives\75_PRS_VdG\455747_EVDG_8_RENOVATION\7_TVX_CONSULT\70_CONSULTATION\702_PIECES FINANCIERES\"/>
    </mc:Choice>
  </mc:AlternateContent>
  <bookViews>
    <workbookView xWindow="-120" yWindow="-120" windowWidth="29040" windowHeight="15840" tabRatio="797"/>
  </bookViews>
  <sheets>
    <sheet name="lot 01 charp menui echaf couv" sheetId="1" r:id="rId1"/>
  </sheets>
  <definedNames>
    <definedName name="_">'lot 01 charp menui echaf couv'!#REF!</definedName>
    <definedName name="__REP1">'lot 01 charp menui echaf couv'!#REF!</definedName>
    <definedName name="__REP2">'lot 01 charp menui echaf couv'!#REF!</definedName>
    <definedName name="__REP3">'lot 01 charp menui echaf couv'!#REF!</definedName>
    <definedName name="__REP4">'lot 01 charp menui echaf couv'!#REF!</definedName>
    <definedName name="__rep5">'lot 01 charp menui echaf couv'!#REF!</definedName>
    <definedName name="__rep6">'lot 01 charp menui echaf couv'!#REF!</definedName>
    <definedName name="__rep7">'lot 01 charp menui echaf couv'!#REF!</definedName>
    <definedName name="_xlnm.Print_Titles" localSheetId="0">'lot 01 charp menui echaf couv'!$5:$5</definedName>
    <definedName name="_xlnm.Print_Area" localSheetId="0">'lot 01 charp menui echaf couv'!$A$1:$I$140</definedName>
  </definedNames>
  <calcPr calcId="162913" iterateDelta="1E-4"/>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0" i="1" l="1"/>
  <c r="I124" i="1"/>
  <c r="I96" i="1" l="1"/>
  <c r="I85" i="1"/>
  <c r="I12" i="1"/>
  <c r="I113" i="1" s="1"/>
  <c r="A60" i="1" l="1"/>
  <c r="A61" i="1"/>
  <c r="A64" i="1"/>
  <c r="A66" i="1"/>
  <c r="C130" i="1"/>
  <c r="A103" i="1" l="1"/>
  <c r="A105" i="1"/>
  <c r="A107" i="1"/>
  <c r="A109" i="1"/>
  <c r="A111" i="1"/>
  <c r="A94" i="1" l="1"/>
  <c r="A95" i="1"/>
  <c r="A96" i="1"/>
  <c r="A97" i="1"/>
  <c r="A99" i="1"/>
  <c r="A101" i="1"/>
  <c r="A20" i="1"/>
  <c r="A22" i="1"/>
  <c r="A24" i="1"/>
  <c r="A26" i="1"/>
  <c r="A28" i="1"/>
  <c r="A30" i="1"/>
  <c r="A31" i="1"/>
  <c r="A32" i="1"/>
  <c r="A33" i="1"/>
  <c r="A34" i="1"/>
  <c r="A36" i="1"/>
  <c r="A38" i="1"/>
  <c r="A39" i="1"/>
  <c r="A41" i="1"/>
  <c r="A43" i="1"/>
  <c r="A45" i="1"/>
  <c r="A47" i="1"/>
  <c r="A49" i="1"/>
  <c r="A50" i="1"/>
  <c r="A51" i="1"/>
  <c r="A52" i="1"/>
  <c r="A54" i="1"/>
  <c r="A56" i="1"/>
  <c r="A57" i="1"/>
  <c r="A58" i="1"/>
  <c r="A67" i="1"/>
  <c r="A68" i="1"/>
  <c r="A76" i="1"/>
  <c r="A78" i="1"/>
  <c r="A79" i="1"/>
  <c r="A83" i="1"/>
  <c r="A84" i="1"/>
  <c r="A85" i="1"/>
  <c r="A86" i="1"/>
  <c r="A87" i="1"/>
  <c r="A88" i="1"/>
  <c r="A90" i="1"/>
  <c r="A92" i="1"/>
  <c r="B91" i="1" l="1"/>
  <c r="B55" i="1"/>
  <c r="B44" i="1" l="1"/>
  <c r="B46" i="1" s="1"/>
  <c r="B48" i="1" s="1"/>
  <c r="H15" i="1" l="1"/>
  <c r="H84" i="1"/>
  <c r="A13" i="1"/>
  <c r="A14" i="1"/>
  <c r="A15" i="1"/>
  <c r="C118" i="1"/>
  <c r="C113" i="1"/>
  <c r="A16" i="1" l="1"/>
  <c r="A17" i="1" l="1"/>
  <c r="H130" i="1" l="1"/>
  <c r="I32" i="1"/>
  <c r="A18" i="1"/>
  <c r="A19" i="1" l="1"/>
  <c r="A21" i="1" l="1"/>
  <c r="A23" i="1" l="1"/>
  <c r="A25" i="1" s="1"/>
  <c r="A27" i="1" l="1"/>
  <c r="A29" i="1" s="1"/>
  <c r="A35" i="1" s="1"/>
  <c r="A37" i="1" s="1"/>
  <c r="A40" i="1" s="1"/>
  <c r="A42" i="1" s="1"/>
  <c r="A44" i="1" s="1"/>
  <c r="A46" i="1" s="1"/>
  <c r="A48" i="1" s="1"/>
  <c r="A53" i="1" s="1"/>
  <c r="A55" i="1" s="1"/>
  <c r="A59" i="1" s="1"/>
  <c r="A62" i="1" s="1"/>
  <c r="A63" i="1" l="1"/>
  <c r="A65" i="1" s="1"/>
  <c r="A69" i="1" s="1"/>
  <c r="A70" i="1" s="1"/>
  <c r="A73" i="1" s="1"/>
  <c r="I115" i="1" l="1"/>
  <c r="A75" i="1"/>
  <c r="A77" i="1" s="1"/>
  <c r="A80" i="1" s="1"/>
  <c r="I118" i="1" l="1"/>
  <c r="I133" i="1"/>
  <c r="I135" i="1" s="1"/>
  <c r="I138" i="1" s="1"/>
  <c r="A82" i="1"/>
  <c r="A89" i="1" s="1"/>
  <c r="A91" i="1" l="1"/>
  <c r="A93" i="1" s="1"/>
  <c r="A98" i="1" s="1"/>
  <c r="A100" i="1" s="1"/>
  <c r="A102" i="1" s="1"/>
  <c r="A104" i="1" s="1"/>
  <c r="A106" i="1" s="1"/>
  <c r="A108" i="1" s="1"/>
  <c r="A110" i="1" s="1"/>
</calcChain>
</file>

<file path=xl/sharedStrings.xml><?xml version="1.0" encoding="utf-8"?>
<sst xmlns="http://schemas.openxmlformats.org/spreadsheetml/2006/main" count="146" uniqueCount="108">
  <si>
    <t>Désignation des travaux</t>
  </si>
  <si>
    <t>U</t>
  </si>
  <si>
    <t>Prix unitaire</t>
  </si>
  <si>
    <t>Ens</t>
  </si>
  <si>
    <t>TVA 20%</t>
  </si>
  <si>
    <t xml:space="preserve">ECHAFAUDAGES  ET PROTECTIONS </t>
  </si>
  <si>
    <t xml:space="preserve">Réception des installations par un organisme agréé et indépendant </t>
  </si>
  <si>
    <t>TRAVAUX DE CHARPENTE</t>
  </si>
  <si>
    <t>TRAVAUX DE MENUISERIE BOIS</t>
  </si>
  <si>
    <t>INSTALLATION D' ECHAFAUDAGES ET PROTECTIONS</t>
  </si>
  <si>
    <t>BATIMENT 08 - FAÇADES / TOITURE /ESCALIER INTÉRIEUR MONUMENTAL</t>
  </si>
  <si>
    <t>Pour toutes les menuiseries</t>
  </si>
  <si>
    <t>Révision des paliers bois ( dépose repose des plinthes, compléments de parquets et plinthes)</t>
  </si>
  <si>
    <t>Travaux de charpente (Aile A et seulement pièces bois dans l'Aile B)</t>
  </si>
  <si>
    <t>TRAVAUX DE COUVERTURE ARDOISE</t>
  </si>
  <si>
    <t>Dépose des éléments techniques inadaptés</t>
  </si>
  <si>
    <t>Réfection d'organes techniques intégrés (grilles de ventilation encastrées)</t>
  </si>
  <si>
    <t>Installation</t>
  </si>
  <si>
    <t>Location et entretien</t>
  </si>
  <si>
    <t>Repli et évacuation</t>
  </si>
  <si>
    <t>Echafaudage de pied pour reprise dans l'escalier monumental</t>
  </si>
  <si>
    <t>Plancher de travail pour traitement du plafond de l'escalier monumental</t>
  </si>
  <si>
    <t>Consolidation et restauration en conservation des dispositions anciennes des paliers et de la volée affaissée de l'escalier (reprises d'assemblage, remplacement ponctuel de pièces de charpente, révision et remplacement ponctuel de tirants métalliques)</t>
  </si>
  <si>
    <t>Révision lourde de portes et modification du sens d'ouverture des vantaux  B1-014</t>
  </si>
  <si>
    <t>Restauration de la menuiserie ancienne R+4 compris mise en peinture A3-403</t>
  </si>
  <si>
    <t xml:space="preserve">Réfection de la menuiserie ancienne R+3 compris mise en peinture A3-303 </t>
  </si>
  <si>
    <t xml:space="preserve">Restauration de menuiseries de l'escalier Hall 2 aile B, ouvrants en atelier et dormants sur place </t>
  </si>
  <si>
    <t xml:space="preserve">Restauration de menuiseries de l'escalier d'Honneur Aile A, ouvrants en atelier et dormants sur place </t>
  </si>
  <si>
    <t xml:space="preserve">Restauration de menuiseries de l'escalier 3 aile B, ouvrants en atelier et dormants sur place </t>
  </si>
  <si>
    <t>REVISION LOURDE</t>
  </si>
  <si>
    <t>MENUISERIE NEUVE</t>
  </si>
  <si>
    <t>Création d'une nouvelle porte d’entrée Hall 2, A4-024 compris dépose de l'existant</t>
  </si>
  <si>
    <t>- Portes sous tenture à double vantaux</t>
  </si>
  <si>
    <t>- Portes moulurées à double vantaux,</t>
  </si>
  <si>
    <t>- Portes moulurées à simple vantail,</t>
  </si>
  <si>
    <t>Révision de la charpente dans l’aile A et seulement des pièces en bois dans l’aile B (reprise ponctuelle d’assemblage, traitement des attaques xylophages visibles et préventif dans les parties peu visibles)</t>
  </si>
  <si>
    <t xml:space="preserve">Sécurisation pour les interventions sur les menuiseries compris dépose et repose à l'avancement </t>
  </si>
  <si>
    <t>m²</t>
  </si>
  <si>
    <t>mois</t>
  </si>
  <si>
    <t>ml</t>
  </si>
  <si>
    <t>Création de châssis de désenfumage compris système souchier ou similaire</t>
  </si>
  <si>
    <t>REVISION ET RESTAURATION LEGERE DE MENUISERIES</t>
  </si>
  <si>
    <t>LOT 01 CHARPENTE BOIS - MENUISERIE BOIS - ECHAFAUDAGES - COUVERTURE</t>
  </si>
  <si>
    <t>CCTP</t>
  </si>
  <si>
    <t>3.1.1</t>
  </si>
  <si>
    <t>3.2.2</t>
  </si>
  <si>
    <t>3.1.2</t>
  </si>
  <si>
    <t>3.1.3</t>
  </si>
  <si>
    <t>3.1.4</t>
  </si>
  <si>
    <t>3.2.1</t>
  </si>
  <si>
    <t>3.2.3</t>
  </si>
  <si>
    <t>3.2.4</t>
  </si>
  <si>
    <t>3.2.5</t>
  </si>
  <si>
    <t>3.2.6</t>
  </si>
  <si>
    <t>3.2.7</t>
  </si>
  <si>
    <t>3.3.1</t>
  </si>
  <si>
    <t xml:space="preserve">Protections diverses des sols dans la zone de l'escalier </t>
  </si>
  <si>
    <t xml:space="preserve">SAS de décontamination </t>
  </si>
  <si>
    <t>3.1.5</t>
  </si>
  <si>
    <t>3.1.6</t>
  </si>
  <si>
    <t>Fourniture et pose de dispositif de blocage d'ouverture en position intermédiaire. Et ensemble des serrures sur organigramme</t>
  </si>
  <si>
    <t>3.2.5.1</t>
  </si>
  <si>
    <t>3.2.5.2</t>
  </si>
  <si>
    <t>3.2.5.3</t>
  </si>
  <si>
    <t>3.2.5.4</t>
  </si>
  <si>
    <t>STORES</t>
  </si>
  <si>
    <t xml:space="preserve">Décapage par sablage du limon, révision (remise en place du morceau décalé sur le palier R+1 compris étaiement), </t>
  </si>
  <si>
    <t>3.4.1</t>
  </si>
  <si>
    <t>3.4.2</t>
  </si>
  <si>
    <t>3.5.1</t>
  </si>
  <si>
    <t>3.5.2</t>
  </si>
  <si>
    <t>3.5.3</t>
  </si>
  <si>
    <t>Confinement pour travaux de déplombage de la cage d'escalier y compris RdC pour accès au SAS de décontamination</t>
  </si>
  <si>
    <t>Restauration légère de menuiserie comprenant remplacement de jet d'eau, traverses basse d'ouvrant et de bâtis et remplacement de tout les verres par du verre étiré feuilleté avec traitement UV</t>
  </si>
  <si>
    <t xml:space="preserve">Prorata </t>
  </si>
  <si>
    <t>PRESTATION SUPPLEMANTAIRE EVENTUELLE</t>
  </si>
  <si>
    <t xml:space="preserve">Amélioration thermique des menuseries </t>
  </si>
  <si>
    <t>3.2.5.5</t>
  </si>
  <si>
    <t>3.5.4</t>
  </si>
  <si>
    <t xml:space="preserve">Fourniture et pose de descente EP en zinc à peindre </t>
  </si>
  <si>
    <t>Réfection des châssis de toiture type Cast, avec store occultant dont avec commande de désenfumage par cordiste</t>
  </si>
  <si>
    <t>DOE</t>
  </si>
  <si>
    <t xml:space="preserve">Fourniture et pose de double vitrage verre étiré feuilleté </t>
  </si>
  <si>
    <t xml:space="preserve">Révision simple de menuiseries comprenant remise en jeux, remplacement de verres cassés avec traitement UV et remise en peinture </t>
  </si>
  <si>
    <t>Installation de stores occiltants type Mermet Kibo S2 intérieurs, au-devant de la face intérieure de la menuiserie extérieure. Non Motorisé.</t>
  </si>
  <si>
    <t>Installation de stores occultants type Mermet Kibo 8500 intérieurs, au-devant de la face intérieure de la menuiserie extérieure. Non Motorisé.</t>
  </si>
  <si>
    <t>Nbr</t>
  </si>
  <si>
    <t>3.5.5</t>
  </si>
  <si>
    <t>3.5.7</t>
  </si>
  <si>
    <t>Lucarne : intégration de grilles type Grille Somefi</t>
  </si>
  <si>
    <t>- Dépose sans conservation de la menuiserie existante Aile B au hall 2, ainsi que son imposte vitrée,
- Création d’une nouvelle porte d’entrée, sens d’ouverture des deux vantaux vers l’extérieur,
- Vitrage performant thermiquement et acoustiquement,</t>
  </si>
  <si>
    <t>Portes neuves intérieures en chêne moulurées CF 1/2H pour l'ensemble des baies de la cage d'escalier compris peinture</t>
  </si>
  <si>
    <t>Porte sous tenture CF1/2hr</t>
  </si>
  <si>
    <t>Révision des marches, plinthes et stylobates (greffes ponctuelles, dépose repose des marches de la volée affaissée)</t>
  </si>
  <si>
    <t>- A1-325</t>
  </si>
  <si>
    <t>- B1-124 et A1-313</t>
  </si>
  <si>
    <t>Quantité MOE</t>
  </si>
  <si>
    <t>Quantité entreprise</t>
  </si>
  <si>
    <t>N° ligne</t>
  </si>
  <si>
    <t xml:space="preserve">AVEC PSE </t>
  </si>
  <si>
    <t xml:space="preserve">SANS PSE </t>
  </si>
  <si>
    <t>TOTAL HT avec PSE</t>
  </si>
  <si>
    <t>Total TTC avec PSE</t>
  </si>
  <si>
    <t>Décomposition du Prix Global et Forfaitaire LOT 1</t>
  </si>
  <si>
    <t>Forfait par ligne de prix</t>
  </si>
  <si>
    <t>REMPLISSAGE AUTOMATIQUE</t>
  </si>
  <si>
    <t>Sous total par chapitre</t>
  </si>
  <si>
    <r>
      <t xml:space="preserve">Le cadre de la décomposition du prix global et forfaitaire n'est donné qu'à titre indicatif </t>
    </r>
    <r>
      <rPr>
        <b/>
        <i/>
        <sz val="9"/>
        <color rgb="FFFF0000"/>
        <rFont val="Arial"/>
        <family val="2"/>
      </rPr>
      <t>en ce qui concerne la définition des quantités, lorsqu'elles y figurent.</t>
    </r>
    <r>
      <rPr>
        <i/>
        <sz val="9"/>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</si>
</sst>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F_-;\-* #,##0.00\ _F_-;_-* &quot;-&quot;??\ _F_-;_-@_-"/>
    <numFmt numFmtId="165" formatCode="_-* #,##0.00\ [$€]_-;\-* #,##0.00\ [$€]_-;_-* &quot;-&quot;??\ [$€]_-;_-@_-"/>
    <numFmt numFmtId="166" formatCode="#,##0.00_ ;\-#,##0.00\ "/>
    <numFmt numFmtId="167" formatCode="#,##0.000"/>
  </numFmts>
  <fonts count="1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i/>
      <u/>
      <sz val="10"/>
      <name val="Arial"/>
      <family val="2"/>
    </font>
    <font>
      <sz val="11"/>
      <name val="Arial"/>
      <family val="2"/>
    </font>
    <font>
      <b/>
      <u/>
      <sz val="10"/>
      <name val="Arial"/>
      <family val="2"/>
    </font>
    <font>
      <i/>
      <sz val="10"/>
      <name val="Arial"/>
      <family val="2"/>
    </font>
    <font>
      <sz val="10"/>
      <color rgb="FFFF0000"/>
      <name val="Arial"/>
      <family val="2"/>
    </font>
    <font>
      <sz val="22"/>
      <name val="Arial"/>
      <family val="2"/>
    </font>
    <font>
      <i/>
      <sz val="9"/>
      <name val="Arial"/>
      <family val="2"/>
    </font>
    <font>
      <b/>
      <sz val="10"/>
      <color rgb="FFFF0000"/>
      <name val="Arial"/>
      <family val="2"/>
    </font>
    <font>
      <b/>
      <i/>
      <sz val="9"/>
      <color rgb="FFFF0000"/>
      <name val="Arial"/>
      <family val="2"/>
    </font>
  </fonts>
  <fills count="7">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C5D9F1"/>
        <bgColor indexed="64"/>
      </patternFill>
    </fill>
    <fill>
      <patternFill patternType="solid">
        <fgColor theme="6"/>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5">
    <xf numFmtId="0" fontId="0" fillId="0" borderId="0"/>
    <xf numFmtId="164" fontId="4" fillId="0" borderId="0" applyFont="0" applyFill="0" applyBorder="0" applyAlignment="0" applyProtection="0"/>
    <xf numFmtId="0" fontId="4" fillId="0" borderId="0"/>
    <xf numFmtId="0" fontId="3" fillId="0" borderId="0"/>
    <xf numFmtId="0" fontId="2" fillId="0" borderId="0"/>
    <xf numFmtId="0" fontId="1" fillId="0" borderId="0"/>
    <xf numFmtId="0" fontId="4" fillId="0" borderId="0"/>
    <xf numFmtId="164" fontId="4" fillId="0" borderId="0" applyFont="0" applyFill="0" applyBorder="0" applyAlignment="0" applyProtection="0"/>
    <xf numFmtId="0" fontId="1" fillId="0" borderId="0"/>
    <xf numFmtId="9" fontId="4" fillId="0" borderId="0" applyFont="0" applyFill="0" applyBorder="0" applyAlignment="0" applyProtection="0"/>
    <xf numFmtId="0" fontId="1" fillId="0" borderId="0"/>
    <xf numFmtId="0" fontId="1" fillId="0" borderId="0"/>
    <xf numFmtId="9" fontId="4" fillId="0" borderId="0" applyFont="0" applyFill="0" applyBorder="0" applyAlignment="0" applyProtection="0"/>
    <xf numFmtId="0" fontId="1" fillId="0" borderId="0"/>
    <xf numFmtId="0" fontId="1" fillId="0" borderId="0"/>
    <xf numFmtId="0" fontId="1" fillId="0" borderId="0"/>
    <xf numFmtId="4" fontId="4" fillId="0" borderId="0" applyBorder="0">
      <alignment horizontal="center"/>
    </xf>
    <xf numFmtId="0" fontId="4" fillId="0" borderId="0" applyBorder="0">
      <alignment horizontal="center" wrapText="1" shrinkToFit="1"/>
    </xf>
    <xf numFmtId="1" fontId="4" fillId="0" borderId="0" applyBorder="0">
      <alignment horizontal="center"/>
    </xf>
    <xf numFmtId="0" fontId="6" fillId="0" borderId="0">
      <alignment horizontal="left" wrapText="1" indent="1" shrinkToFit="1"/>
    </xf>
    <xf numFmtId="0" fontId="1" fillId="0" borderId="0"/>
    <xf numFmtId="0" fontId="1" fillId="0" borderId="0"/>
    <xf numFmtId="0" fontId="1" fillId="0" borderId="0"/>
    <xf numFmtId="0" fontId="4" fillId="0" borderId="0"/>
    <xf numFmtId="165" fontId="4" fillId="0" borderId="0" applyFont="0" applyFill="0" applyBorder="0" applyAlignment="0" applyProtection="0"/>
  </cellStyleXfs>
  <cellXfs count="109">
    <xf numFmtId="0" fontId="0" fillId="0" borderId="0" xfId="0"/>
    <xf numFmtId="0" fontId="6" fillId="0" borderId="0" xfId="0" applyFont="1"/>
    <xf numFmtId="4" fontId="6" fillId="0" borderId="1" xfId="0" applyNumberFormat="1" applyFont="1" applyBorder="1" applyAlignment="1">
      <alignment horizontal="center"/>
    </xf>
    <xf numFmtId="3" fontId="4" fillId="0" borderId="1" xfId="0" applyNumberFormat="1" applyFont="1" applyBorder="1" applyAlignment="1">
      <alignment horizontal="center"/>
    </xf>
    <xf numFmtId="4" fontId="4" fillId="0" borderId="1" xfId="0" applyNumberFormat="1" applyFont="1" applyBorder="1" applyAlignment="1">
      <alignment horizontal="center"/>
    </xf>
    <xf numFmtId="0" fontId="4" fillId="0" borderId="1" xfId="0" applyFont="1" applyBorder="1" applyAlignment="1">
      <alignment horizontal="center"/>
    </xf>
    <xf numFmtId="0" fontId="4" fillId="0" borderId="0" xfId="0" applyFont="1"/>
    <xf numFmtId="4" fontId="4" fillId="0" borderId="1" xfId="0" applyNumberFormat="1" applyFont="1" applyBorder="1" applyAlignment="1">
      <alignment horizontal="center" wrapText="1"/>
    </xf>
    <xf numFmtId="164" fontId="4" fillId="0" borderId="1" xfId="1" applyFont="1" applyBorder="1" applyAlignment="1">
      <alignment horizontal="center"/>
    </xf>
    <xf numFmtId="164" fontId="6" fillId="0" borderId="1" xfId="1" applyFont="1" applyBorder="1" applyAlignment="1">
      <alignment horizontal="center"/>
    </xf>
    <xf numFmtId="0" fontId="4" fillId="0" borderId="0" xfId="0" applyFont="1" applyAlignment="1">
      <alignment horizontal="justify" vertical="center" wrapText="1"/>
    </xf>
    <xf numFmtId="166" fontId="4" fillId="0" borderId="1" xfId="1" applyNumberFormat="1" applyFont="1" applyFill="1" applyBorder="1" applyAlignment="1">
      <alignment horizontal="right"/>
    </xf>
    <xf numFmtId="0" fontId="4" fillId="0" borderId="0" xfId="0" applyFont="1" applyAlignment="1">
      <alignment horizontal="center"/>
    </xf>
    <xf numFmtId="4" fontId="4" fillId="0" borderId="0" xfId="0" applyNumberFormat="1" applyFont="1" applyAlignment="1">
      <alignment horizontal="center"/>
    </xf>
    <xf numFmtId="4" fontId="6" fillId="0" borderId="0" xfId="0" applyNumberFormat="1" applyFont="1" applyAlignment="1">
      <alignment horizontal="center"/>
    </xf>
    <xf numFmtId="164" fontId="4" fillId="0" borderId="1" xfId="1" applyFont="1" applyBorder="1"/>
    <xf numFmtId="0" fontId="6" fillId="0" borderId="6" xfId="0" applyFont="1" applyBorder="1" applyAlignment="1">
      <alignment horizontal="left" vertical="center" wrapText="1" indent="1"/>
    </xf>
    <xf numFmtId="0" fontId="4" fillId="0" borderId="1" xfId="0" applyFont="1" applyBorder="1" applyAlignment="1">
      <alignment horizontal="justify" vertical="center" wrapText="1"/>
    </xf>
    <xf numFmtId="0" fontId="6" fillId="0" borderId="6" xfId="0" applyFont="1" applyBorder="1" applyAlignment="1">
      <alignment horizontal="left" wrapText="1" indent="1"/>
    </xf>
    <xf numFmtId="0" fontId="6" fillId="2" borderId="7" xfId="0" applyFont="1" applyFill="1" applyBorder="1" applyAlignment="1">
      <alignment horizontal="center" vertical="center" wrapText="1"/>
    </xf>
    <xf numFmtId="0" fontId="4" fillId="0" borderId="3" xfId="0" applyFont="1" applyBorder="1" applyAlignment="1">
      <alignment horizontal="center"/>
    </xf>
    <xf numFmtId="4" fontId="4" fillId="0" borderId="3" xfId="0" applyNumberFormat="1" applyFont="1" applyBorder="1" applyAlignment="1">
      <alignment horizontal="center"/>
    </xf>
    <xf numFmtId="4" fontId="4" fillId="0" borderId="3" xfId="0" applyNumberFormat="1" applyFont="1" applyBorder="1" applyAlignment="1">
      <alignment horizontal="center" wrapText="1"/>
    </xf>
    <xf numFmtId="4" fontId="6" fillId="0" borderId="3" xfId="0" applyNumberFormat="1" applyFont="1" applyBorder="1" applyAlignment="1">
      <alignment horizontal="center"/>
    </xf>
    <xf numFmtId="0" fontId="8" fillId="0" borderId="6" xfId="0" applyFont="1" applyBorder="1" applyAlignment="1">
      <alignment horizontal="justify" vertical="center"/>
    </xf>
    <xf numFmtId="0" fontId="6" fillId="0" borderId="6" xfId="0" applyFont="1" applyBorder="1" applyAlignment="1">
      <alignment horizontal="left" vertical="center" indent="5"/>
    </xf>
    <xf numFmtId="0" fontId="6" fillId="0" borderId="6" xfId="0" applyFont="1" applyBorder="1" applyAlignment="1">
      <alignment horizontal="right" vertical="center" indent="1"/>
    </xf>
    <xf numFmtId="0" fontId="4" fillId="0" borderId="2" xfId="0" applyFont="1" applyBorder="1" applyAlignment="1">
      <alignment horizontal="justify" vertical="center" wrapText="1"/>
    </xf>
    <xf numFmtId="164" fontId="4" fillId="0" borderId="3" xfId="1" applyFont="1" applyBorder="1" applyAlignment="1">
      <alignment horizontal="center"/>
    </xf>
    <xf numFmtId="164" fontId="6" fillId="0" borderId="3" xfId="1" applyFont="1" applyBorder="1" applyAlignment="1">
      <alignment horizontal="center"/>
    </xf>
    <xf numFmtId="0" fontId="4" fillId="0" borderId="5" xfId="0" applyFont="1" applyBorder="1" applyAlignment="1">
      <alignment horizontal="justify" vertical="center" wrapText="1"/>
    </xf>
    <xf numFmtId="0" fontId="4" fillId="0" borderId="4" xfId="0" applyFont="1" applyBorder="1" applyAlignment="1">
      <alignment horizontal="center"/>
    </xf>
    <xf numFmtId="4" fontId="4" fillId="0" borderId="4" xfId="0" applyNumberFormat="1" applyFont="1" applyBorder="1" applyAlignment="1">
      <alignment horizontal="center"/>
    </xf>
    <xf numFmtId="164" fontId="4" fillId="0" borderId="4" xfId="1" applyFont="1" applyBorder="1" applyAlignment="1">
      <alignment horizontal="center"/>
    </xf>
    <xf numFmtId="164" fontId="6" fillId="0" borderId="4" xfId="1" applyFont="1" applyBorder="1" applyAlignment="1">
      <alignment horizontal="center"/>
    </xf>
    <xf numFmtId="0" fontId="6" fillId="0" borderId="4" xfId="0" applyFont="1" applyBorder="1" applyAlignment="1">
      <alignment horizontal="center" wrapText="1"/>
    </xf>
    <xf numFmtId="0" fontId="8" fillId="0" borderId="6" xfId="0" applyFont="1" applyBorder="1" applyAlignment="1">
      <alignment horizontal="left" vertical="center" indent="1"/>
    </xf>
    <xf numFmtId="0" fontId="6" fillId="0" borderId="6" xfId="0" applyFont="1" applyBorder="1" applyAlignment="1">
      <alignment horizontal="center" wrapText="1"/>
    </xf>
    <xf numFmtId="0" fontId="9" fillId="0" borderId="6" xfId="0" applyFont="1" applyBorder="1" applyAlignment="1">
      <alignment horizontal="left" vertical="center" wrapText="1" indent="1"/>
    </xf>
    <xf numFmtId="4" fontId="7" fillId="0" borderId="0" xfId="0" applyNumberFormat="1" applyFont="1" applyAlignment="1">
      <alignment horizontal="right"/>
    </xf>
    <xf numFmtId="0" fontId="6" fillId="0" borderId="6" xfId="0" applyFont="1" applyBorder="1" applyAlignment="1">
      <alignment horizontal="right" vertical="center" wrapText="1" indent="1"/>
    </xf>
    <xf numFmtId="4" fontId="6" fillId="0" borderId="8" xfId="0" applyNumberFormat="1" applyFont="1" applyBorder="1" applyAlignment="1">
      <alignment horizontal="center"/>
    </xf>
    <xf numFmtId="0" fontId="6" fillId="0" borderId="3" xfId="0" applyFont="1" applyBorder="1" applyAlignment="1">
      <alignment horizontal="center" wrapText="1"/>
    </xf>
    <xf numFmtId="0" fontId="10" fillId="0" borderId="6" xfId="0" applyFont="1" applyBorder="1" applyAlignment="1">
      <alignment horizontal="left" vertical="center" wrapText="1" indent="1"/>
    </xf>
    <xf numFmtId="0" fontId="4" fillId="0" borderId="6" xfId="0" applyFont="1" applyBorder="1" applyAlignment="1">
      <alignment horizontal="left" wrapText="1" indent="2"/>
    </xf>
    <xf numFmtId="0" fontId="4" fillId="0" borderId="6" xfId="0" applyFont="1" applyBorder="1" applyAlignment="1">
      <alignment horizontal="left" vertical="center" wrapText="1" indent="1"/>
    </xf>
    <xf numFmtId="164" fontId="6" fillId="0" borderId="1" xfId="0" applyNumberFormat="1" applyFont="1" applyBorder="1"/>
    <xf numFmtId="0" fontId="4" fillId="0" borderId="6" xfId="0" quotePrefix="1" applyFont="1" applyBorder="1" applyAlignment="1">
      <alignment horizontal="left" vertical="center" wrapText="1" indent="2"/>
    </xf>
    <xf numFmtId="164" fontId="4" fillId="0" borderId="1" xfId="1" applyFont="1" applyFill="1" applyBorder="1" applyAlignment="1">
      <alignment horizontal="center"/>
    </xf>
    <xf numFmtId="167" fontId="4" fillId="0" borderId="1" xfId="0" applyNumberFormat="1" applyFont="1" applyBorder="1" applyAlignment="1">
      <alignment horizontal="center"/>
    </xf>
    <xf numFmtId="2" fontId="4" fillId="0" borderId="1" xfId="0" applyNumberFormat="1" applyFont="1" applyBorder="1" applyAlignment="1">
      <alignment horizontal="center"/>
    </xf>
    <xf numFmtId="0" fontId="4" fillId="0" borderId="1" xfId="0" applyFont="1" applyBorder="1" applyAlignment="1">
      <alignment horizontal="center" vertical="center"/>
    </xf>
    <xf numFmtId="0" fontId="4" fillId="0" borderId="3" xfId="0" applyFont="1" applyBorder="1"/>
    <xf numFmtId="0" fontId="4" fillId="0" borderId="1" xfId="0" applyFont="1" applyBorder="1"/>
    <xf numFmtId="164" fontId="11" fillId="0" borderId="1" xfId="1" applyFont="1" applyBorder="1" applyAlignment="1">
      <alignment horizontal="center"/>
    </xf>
    <xf numFmtId="0" fontId="6" fillId="4"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1" xfId="0" applyFont="1" applyBorder="1" applyAlignment="1">
      <alignment horizont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166" fontId="4" fillId="0" borderId="0" xfId="0" applyNumberFormat="1" applyFont="1"/>
    <xf numFmtId="164" fontId="4" fillId="0" borderId="0" xfId="0" applyNumberFormat="1" applyFont="1"/>
    <xf numFmtId="0" fontId="6" fillId="0" borderId="6" xfId="0" applyFont="1" applyBorder="1" applyAlignment="1">
      <alignment horizontal="left" vertical="center" indent="1"/>
    </xf>
    <xf numFmtId="0" fontId="4" fillId="0" borderId="8" xfId="0" applyFont="1" applyBorder="1"/>
    <xf numFmtId="4" fontId="4" fillId="0" borderId="8" xfId="0" applyNumberFormat="1" applyFont="1" applyBorder="1" applyAlignment="1">
      <alignment horizontal="center"/>
    </xf>
    <xf numFmtId="0" fontId="4" fillId="0" borderId="8" xfId="0" applyFont="1" applyBorder="1" applyAlignment="1">
      <alignment horizontal="center"/>
    </xf>
    <xf numFmtId="0" fontId="6" fillId="0" borderId="5" xfId="0" applyFont="1" applyBorder="1" applyAlignment="1">
      <alignment horizontal="left" vertical="center" wrapText="1" indent="1"/>
    </xf>
    <xf numFmtId="164" fontId="4" fillId="0" borderId="1" xfId="1" applyFont="1" applyBorder="1" applyAlignment="1">
      <alignment horizontal="left"/>
    </xf>
    <xf numFmtId="164" fontId="11" fillId="0" borderId="1" xfId="1" applyFont="1" applyFill="1" applyBorder="1" applyAlignment="1">
      <alignment horizontal="center"/>
    </xf>
    <xf numFmtId="0" fontId="6" fillId="0" borderId="6" xfId="0" quotePrefix="1" applyFont="1" applyBorder="1" applyAlignment="1">
      <alignment horizontal="left" vertical="center" wrapText="1" indent="1"/>
    </xf>
    <xf numFmtId="0" fontId="6" fillId="3" borderId="0" xfId="0" applyFont="1" applyFill="1" applyAlignment="1">
      <alignment wrapText="1"/>
    </xf>
    <xf numFmtId="0" fontId="4" fillId="3" borderId="0" xfId="0" applyFont="1" applyFill="1"/>
    <xf numFmtId="0" fontId="4" fillId="3" borderId="0" xfId="0" applyFont="1" applyFill="1" applyAlignment="1">
      <alignment horizontal="center"/>
    </xf>
    <xf numFmtId="0" fontId="6" fillId="0" borderId="8" xfId="0" applyFont="1" applyBorder="1" applyAlignment="1">
      <alignment horizontal="justify" vertical="center" wrapText="1"/>
    </xf>
    <xf numFmtId="0" fontId="4" fillId="0" borderId="0" xfId="0" applyFont="1" applyBorder="1" applyAlignment="1">
      <alignment horizontal="center" vertical="center"/>
    </xf>
    <xf numFmtId="0" fontId="6" fillId="0" borderId="0" xfId="0" applyFont="1" applyBorder="1" applyAlignment="1">
      <alignment horizontal="left" vertical="center" wrapText="1" indent="1"/>
    </xf>
    <xf numFmtId="0" fontId="4" fillId="0" borderId="0" xfId="0" applyFont="1" applyBorder="1" applyAlignment="1">
      <alignment horizontal="center"/>
    </xf>
    <xf numFmtId="4" fontId="4" fillId="0" borderId="0" xfId="0" applyNumberFormat="1" applyFont="1" applyBorder="1" applyAlignment="1">
      <alignment horizontal="center"/>
    </xf>
    <xf numFmtId="164" fontId="4" fillId="0" borderId="0" xfId="1" applyFont="1" applyBorder="1" applyAlignment="1">
      <alignment horizontal="center"/>
    </xf>
    <xf numFmtId="164" fontId="6" fillId="0" borderId="0" xfId="1" applyFont="1" applyBorder="1" applyAlignment="1">
      <alignment horizontal="center"/>
    </xf>
    <xf numFmtId="0" fontId="4" fillId="3" borderId="6" xfId="0" applyFont="1" applyFill="1" applyBorder="1" applyAlignment="1">
      <alignment horizontal="center" vertical="center"/>
    </xf>
    <xf numFmtId="0" fontId="8" fillId="3" borderId="6" xfId="0" applyFont="1" applyFill="1" applyBorder="1" applyAlignment="1">
      <alignment horizontal="justify" vertical="center"/>
    </xf>
    <xf numFmtId="0" fontId="4" fillId="3" borderId="1" xfId="0" applyFont="1" applyFill="1" applyBorder="1" applyAlignment="1">
      <alignment horizontal="center"/>
    </xf>
    <xf numFmtId="4" fontId="4" fillId="3" borderId="1" xfId="0" applyNumberFormat="1" applyFont="1" applyFill="1" applyBorder="1" applyAlignment="1">
      <alignment horizontal="center"/>
    </xf>
    <xf numFmtId="164" fontId="4" fillId="3" borderId="1" xfId="1" applyFont="1" applyFill="1" applyBorder="1" applyAlignment="1">
      <alignment horizontal="center"/>
    </xf>
    <xf numFmtId="164" fontId="6" fillId="3" borderId="1" xfId="1" applyFont="1" applyFill="1" applyBorder="1" applyAlignment="1">
      <alignment horizontal="center"/>
    </xf>
    <xf numFmtId="0" fontId="4" fillId="5" borderId="6" xfId="0" applyFont="1" applyFill="1" applyBorder="1" applyAlignment="1">
      <alignment horizontal="center" vertical="center"/>
    </xf>
    <xf numFmtId="0" fontId="4" fillId="5" borderId="2" xfId="0" applyFont="1" applyFill="1" applyBorder="1" applyAlignment="1">
      <alignment horizontal="justify" vertical="center" wrapText="1"/>
    </xf>
    <xf numFmtId="0" fontId="4" fillId="5" borderId="3" xfId="0" applyFont="1" applyFill="1" applyBorder="1" applyAlignment="1">
      <alignment horizontal="center"/>
    </xf>
    <xf numFmtId="4" fontId="4" fillId="5" borderId="3" xfId="0" applyNumberFormat="1" applyFont="1" applyFill="1" applyBorder="1" applyAlignment="1">
      <alignment horizontal="center"/>
    </xf>
    <xf numFmtId="164" fontId="4" fillId="5" borderId="3" xfId="1" applyFont="1" applyFill="1" applyBorder="1" applyAlignment="1">
      <alignment horizontal="center"/>
    </xf>
    <xf numFmtId="164" fontId="6" fillId="5" borderId="3" xfId="1" applyFont="1" applyFill="1" applyBorder="1" applyAlignment="1">
      <alignment horizontal="center"/>
    </xf>
    <xf numFmtId="0" fontId="4" fillId="5" borderId="0" xfId="0" applyFont="1" applyFill="1"/>
    <xf numFmtId="0" fontId="4" fillId="6" borderId="1" xfId="0" applyFont="1" applyFill="1" applyBorder="1" applyAlignment="1">
      <alignment horizontal="center"/>
    </xf>
    <xf numFmtId="4" fontId="4" fillId="6" borderId="1" xfId="0" applyNumberFormat="1" applyFont="1" applyFill="1" applyBorder="1" applyAlignment="1">
      <alignment horizontal="center"/>
    </xf>
    <xf numFmtId="164" fontId="4" fillId="6" borderId="1" xfId="1" applyFont="1" applyFill="1" applyBorder="1" applyAlignment="1">
      <alignment horizontal="center"/>
    </xf>
    <xf numFmtId="164" fontId="6" fillId="6" borderId="1" xfId="1" applyFont="1" applyFill="1" applyBorder="1" applyAlignment="1">
      <alignment horizontal="center"/>
    </xf>
    <xf numFmtId="164" fontId="6" fillId="6" borderId="4" xfId="1" applyFont="1" applyFill="1" applyBorder="1" applyAlignment="1">
      <alignment horizontal="center"/>
    </xf>
    <xf numFmtId="0" fontId="4" fillId="6" borderId="4" xfId="0" applyFont="1" applyFill="1" applyBorder="1" applyAlignment="1">
      <alignment horizontal="center"/>
    </xf>
    <xf numFmtId="4" fontId="4" fillId="6" borderId="4" xfId="0" applyNumberFormat="1" applyFont="1" applyFill="1" applyBorder="1" applyAlignment="1">
      <alignment horizontal="center"/>
    </xf>
    <xf numFmtId="164" fontId="4" fillId="6" borderId="4" xfId="1" applyFont="1" applyFill="1" applyBorder="1" applyAlignment="1">
      <alignment horizontal="center"/>
    </xf>
    <xf numFmtId="4" fontId="14" fillId="0" borderId="3" xfId="0" applyNumberFormat="1" applyFont="1" applyBorder="1" applyAlignment="1">
      <alignment horizontal="center" wrapText="1"/>
    </xf>
    <xf numFmtId="0" fontId="12" fillId="0" borderId="0" xfId="0" applyFont="1" applyAlignment="1">
      <alignment horizontal="center"/>
    </xf>
    <xf numFmtId="0" fontId="4" fillId="3" borderId="9" xfId="0" applyFont="1" applyFill="1" applyBorder="1" applyAlignment="1">
      <alignment horizontal="center" vertical="center" textRotation="90"/>
    </xf>
    <xf numFmtId="0" fontId="4" fillId="3" borderId="0" xfId="0" applyFont="1" applyFill="1" applyBorder="1" applyAlignment="1">
      <alignment horizontal="center" vertical="center" textRotation="90"/>
    </xf>
    <xf numFmtId="0" fontId="4" fillId="3" borderId="8" xfId="0" applyFont="1" applyFill="1" applyBorder="1" applyAlignment="1">
      <alignment horizontal="center" vertical="center" textRotation="90"/>
    </xf>
    <xf numFmtId="0" fontId="4" fillId="5" borderId="1" xfId="0" applyFont="1" applyFill="1" applyBorder="1" applyAlignment="1">
      <alignment horizontal="center" vertical="center" textRotation="90"/>
    </xf>
    <xf numFmtId="0" fontId="4" fillId="5" borderId="4" xfId="0" applyFont="1" applyFill="1" applyBorder="1" applyAlignment="1">
      <alignment horizontal="center" vertical="center" textRotation="90"/>
    </xf>
    <xf numFmtId="0" fontId="13" fillId="0" borderId="0" xfId="0" applyFont="1" applyAlignment="1">
      <alignment horizontal="left" wrapText="1"/>
    </xf>
  </cellXfs>
  <cellStyles count="25">
    <cellStyle name="Euro" xfId="24"/>
    <cellStyle name="Milliers" xfId="1" builtinId="3"/>
    <cellStyle name="Milliers 2" xfId="7"/>
    <cellStyle name="Nombre FRT" xfId="18"/>
    <cellStyle name="Nombre m²" xfId="16"/>
    <cellStyle name="Normal" xfId="0" builtinId="0"/>
    <cellStyle name="Normal 2" xfId="2"/>
    <cellStyle name="Normal 3" xfId="3"/>
    <cellStyle name="Normal 3 2" xfId="10"/>
    <cellStyle name="Normal 3 2 2" xfId="14"/>
    <cellStyle name="Normal 3 2 3" xfId="21"/>
    <cellStyle name="Normal 3 3" xfId="13"/>
    <cellStyle name="Normal 3 4" xfId="20"/>
    <cellStyle name="Normal 3 5" xfId="8"/>
    <cellStyle name="Normal 4" xfId="4"/>
    <cellStyle name="Normal 4 2" xfId="11"/>
    <cellStyle name="Normal 4 3" xfId="15"/>
    <cellStyle name="Normal 4 4" xfId="22"/>
    <cellStyle name="Normal 4 4 2" xfId="23"/>
    <cellStyle name="Normal 4 5" xfId="6"/>
    <cellStyle name="Normal 5" xfId="5"/>
    <cellStyle name="Pourcentage 2" xfId="9"/>
    <cellStyle name="Pourcentage 3" xfId="12"/>
    <cellStyle name="Titre descriptif" xfId="19"/>
    <cellStyle name="Unité"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000"/>
      <color rgb="FFFFFFCC"/>
      <color rgb="FFC5D9F1"/>
      <color rgb="FF0066FF"/>
      <color rgb="FF01FF74"/>
      <color rgb="FFF2DCDB"/>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39"/>
  <sheetViews>
    <sheetView showZeros="0" tabSelected="1" view="pageBreakPreview" zoomScaleNormal="100" zoomScaleSheetLayoutView="100" workbookViewId="0">
      <selection activeCell="I85" sqref="I85"/>
    </sheetView>
  </sheetViews>
  <sheetFormatPr baseColWidth="10" defaultColWidth="11.42578125" defaultRowHeight="12.75" x14ac:dyDescent="0.2"/>
  <cols>
    <col min="1" max="1" width="4.85546875" style="6" customWidth="1"/>
    <col min="2" max="2" width="6.28515625" style="6" customWidth="1"/>
    <col min="3" max="3" width="59.7109375" style="10" customWidth="1"/>
    <col min="4" max="4" width="6.28515625" style="12" customWidth="1"/>
    <col min="5" max="5" width="9.28515625" style="13" customWidth="1"/>
    <col min="6" max="6" width="10" style="13" customWidth="1"/>
    <col min="7" max="7" width="14.7109375" style="13" customWidth="1"/>
    <col min="8" max="8" width="15.28515625" style="14" customWidth="1"/>
    <col min="9" max="9" width="14.7109375" style="14" customWidth="1"/>
    <col min="10" max="10" width="11.42578125" style="6"/>
    <col min="11" max="11" width="14.5703125" style="6" bestFit="1" customWidth="1"/>
    <col min="12" max="16384" width="11.42578125" style="6"/>
  </cols>
  <sheetData>
    <row r="2" spans="1:11" ht="27" x14ac:dyDescent="0.35">
      <c r="A2" s="102" t="s">
        <v>103</v>
      </c>
      <c r="B2" s="102"/>
      <c r="C2" s="102"/>
      <c r="D2" s="102"/>
      <c r="E2" s="102"/>
      <c r="F2" s="102"/>
      <c r="G2" s="102"/>
      <c r="H2" s="102"/>
      <c r="I2" s="102"/>
    </row>
    <row r="3" spans="1:11" ht="72" customHeight="1" x14ac:dyDescent="0.2">
      <c r="A3" s="108" t="s">
        <v>107</v>
      </c>
      <c r="B3" s="108"/>
      <c r="C3" s="108"/>
      <c r="D3" s="108"/>
      <c r="E3" s="108"/>
      <c r="F3" s="108"/>
      <c r="G3" s="108"/>
      <c r="H3" s="108"/>
      <c r="I3" s="108"/>
    </row>
    <row r="5" spans="1:11" s="1" customFormat="1" ht="27" customHeight="1" x14ac:dyDescent="0.2">
      <c r="A5" s="56" t="s">
        <v>98</v>
      </c>
      <c r="B5" s="56" t="s">
        <v>43</v>
      </c>
      <c r="C5" s="56" t="s">
        <v>0</v>
      </c>
      <c r="D5" s="55" t="s">
        <v>1</v>
      </c>
      <c r="E5" s="55" t="s">
        <v>96</v>
      </c>
      <c r="F5" s="55" t="s">
        <v>97</v>
      </c>
      <c r="G5" s="55" t="s">
        <v>2</v>
      </c>
      <c r="H5" s="55" t="s">
        <v>104</v>
      </c>
      <c r="I5" s="55" t="s">
        <v>106</v>
      </c>
      <c r="K5" s="70"/>
    </row>
    <row r="6" spans="1:11" ht="25.5" x14ac:dyDescent="0.2">
      <c r="A6" s="52"/>
      <c r="B6" s="52"/>
      <c r="C6" s="42"/>
      <c r="D6" s="20"/>
      <c r="E6" s="21"/>
      <c r="F6" s="21"/>
      <c r="G6" s="22"/>
      <c r="H6" s="23"/>
      <c r="I6" s="101" t="s">
        <v>105</v>
      </c>
      <c r="K6" s="71"/>
    </row>
    <row r="7" spans="1:11" ht="25.5" x14ac:dyDescent="0.2">
      <c r="A7" s="53"/>
      <c r="B7" s="53"/>
      <c r="C7" s="19" t="s">
        <v>42</v>
      </c>
      <c r="D7" s="5"/>
      <c r="E7" s="4"/>
      <c r="F7" s="4"/>
      <c r="G7" s="7"/>
      <c r="H7" s="2"/>
      <c r="I7" s="2"/>
      <c r="K7" s="71"/>
    </row>
    <row r="8" spans="1:11" x14ac:dyDescent="0.2">
      <c r="A8" s="53"/>
      <c r="B8" s="53"/>
      <c r="C8" s="57"/>
      <c r="D8" s="5"/>
      <c r="E8" s="4"/>
      <c r="F8" s="4"/>
      <c r="G8" s="7"/>
      <c r="H8" s="2"/>
      <c r="I8" s="2"/>
      <c r="K8" s="71"/>
    </row>
    <row r="9" spans="1:11" ht="25.5" x14ac:dyDescent="0.2">
      <c r="A9" s="53"/>
      <c r="B9" s="53"/>
      <c r="C9" s="19" t="s">
        <v>10</v>
      </c>
      <c r="D9" s="5"/>
      <c r="E9" s="4"/>
      <c r="F9" s="4"/>
      <c r="G9" s="8"/>
      <c r="H9" s="9"/>
      <c r="I9" s="9"/>
      <c r="K9" s="72"/>
    </row>
    <row r="10" spans="1:11" x14ac:dyDescent="0.2">
      <c r="A10" s="53"/>
      <c r="B10" s="53"/>
      <c r="C10" s="42"/>
      <c r="D10" s="5"/>
      <c r="E10" s="4"/>
      <c r="F10" s="4"/>
      <c r="G10" s="7"/>
      <c r="H10" s="2"/>
      <c r="I10" s="2"/>
    </row>
    <row r="11" spans="1:11" x14ac:dyDescent="0.2">
      <c r="A11" s="53"/>
      <c r="B11" s="53"/>
      <c r="C11" s="35"/>
      <c r="D11" s="5"/>
      <c r="E11" s="4"/>
      <c r="F11" s="4"/>
      <c r="G11" s="7"/>
      <c r="H11" s="2"/>
      <c r="I11" s="2"/>
    </row>
    <row r="12" spans="1:11" x14ac:dyDescent="0.2">
      <c r="A12" s="53"/>
      <c r="B12" s="53"/>
      <c r="C12" s="19" t="s">
        <v>9</v>
      </c>
      <c r="D12" s="5"/>
      <c r="E12" s="4"/>
      <c r="F12" s="4"/>
      <c r="G12" s="8"/>
      <c r="H12" s="9"/>
      <c r="I12" s="9">
        <f>SUM(H15:H29)</f>
        <v>0</v>
      </c>
    </row>
    <row r="13" spans="1:11" x14ac:dyDescent="0.2">
      <c r="A13" s="51">
        <f>(IF(D13=0,0))+IF(D13&gt;0,1+MAX(A$5:A11))</f>
        <v>0</v>
      </c>
      <c r="B13" s="58"/>
      <c r="C13" s="37"/>
      <c r="D13" s="5"/>
      <c r="E13" s="4"/>
      <c r="F13" s="4"/>
      <c r="G13" s="8"/>
      <c r="H13" s="11"/>
      <c r="I13" s="9"/>
    </row>
    <row r="14" spans="1:11" x14ac:dyDescent="0.2">
      <c r="A14" s="51">
        <f>(IF(D14=0,0))+IF(D14&gt;0,1+MAX(A$5:A13))</f>
        <v>0</v>
      </c>
      <c r="B14" s="58">
        <v>3.1</v>
      </c>
      <c r="C14" s="18" t="s">
        <v>5</v>
      </c>
      <c r="D14" s="5"/>
      <c r="E14" s="4"/>
      <c r="F14" s="4"/>
      <c r="G14" s="8"/>
      <c r="H14" s="11"/>
      <c r="I14" s="9"/>
    </row>
    <row r="15" spans="1:11" x14ac:dyDescent="0.2">
      <c r="A15" s="51">
        <f>(IF(D15=0,0))+IF(D15&gt;0,1+MAX(A$5:A14))</f>
        <v>0</v>
      </c>
      <c r="B15" s="58"/>
      <c r="C15" s="16"/>
      <c r="D15" s="5"/>
      <c r="E15" s="4"/>
      <c r="F15" s="4"/>
      <c r="G15" s="8"/>
      <c r="H15" s="11">
        <f t="shared" ref="H15" si="0">E15*G15*K$9</f>
        <v>0</v>
      </c>
      <c r="I15" s="9"/>
    </row>
    <row r="16" spans="1:11" ht="16.5" customHeight="1" x14ac:dyDescent="0.2">
      <c r="A16" s="51">
        <f>(IF(D16=0,0))+IF(D16&gt;0,1+MAX(A$5:A15))</f>
        <v>0</v>
      </c>
      <c r="B16" s="58" t="s">
        <v>44</v>
      </c>
      <c r="C16" s="16" t="s">
        <v>20</v>
      </c>
      <c r="D16" s="5"/>
      <c r="E16" s="3"/>
      <c r="F16" s="3"/>
      <c r="G16" s="8"/>
      <c r="H16" s="11"/>
      <c r="I16" s="9"/>
    </row>
    <row r="17" spans="1:9" x14ac:dyDescent="0.2">
      <c r="A17" s="51">
        <f>(IF(D17=0,0))+IF(D17&gt;0,1+MAX(A$5:A16))</f>
        <v>1</v>
      </c>
      <c r="B17" s="58"/>
      <c r="C17" s="44" t="s">
        <v>17</v>
      </c>
      <c r="D17" s="5" t="s">
        <v>37</v>
      </c>
      <c r="E17" s="4">
        <v>90</v>
      </c>
      <c r="F17" s="4"/>
      <c r="G17" s="8"/>
      <c r="H17" s="11"/>
      <c r="I17" s="9"/>
    </row>
    <row r="18" spans="1:9" x14ac:dyDescent="0.2">
      <c r="A18" s="51">
        <f>(IF(D18=0,0))+IF(D18&gt;0,1+MAX(A$5:A17))</f>
        <v>2</v>
      </c>
      <c r="B18" s="58"/>
      <c r="C18" s="44" t="s">
        <v>18</v>
      </c>
      <c r="D18" s="5" t="s">
        <v>38</v>
      </c>
      <c r="E18" s="3">
        <v>10</v>
      </c>
      <c r="F18" s="3"/>
      <c r="G18" s="8"/>
      <c r="H18" s="11"/>
      <c r="I18" s="9"/>
    </row>
    <row r="19" spans="1:9" x14ac:dyDescent="0.2">
      <c r="A19" s="51">
        <f>(IF(D19=0,0))+IF(D19&gt;0,1+MAX(A$5:A18))</f>
        <v>3</v>
      </c>
      <c r="B19" s="58"/>
      <c r="C19" s="44" t="s">
        <v>19</v>
      </c>
      <c r="D19" s="5" t="s">
        <v>37</v>
      </c>
      <c r="E19" s="4">
        <v>90</v>
      </c>
      <c r="F19" s="4"/>
      <c r="G19" s="8"/>
      <c r="H19" s="11"/>
      <c r="I19" s="9"/>
    </row>
    <row r="20" spans="1:9" x14ac:dyDescent="0.2">
      <c r="A20" s="51">
        <f>(IF(D20=0,0))+IF(D20&gt;0,1+MAX(A$5:A19))</f>
        <v>0</v>
      </c>
      <c r="B20" s="58"/>
      <c r="C20" s="16"/>
      <c r="D20" s="5"/>
      <c r="E20" s="49"/>
      <c r="F20" s="49"/>
      <c r="G20" s="8"/>
      <c r="H20" s="11"/>
      <c r="I20" s="9"/>
    </row>
    <row r="21" spans="1:9" ht="25.5" x14ac:dyDescent="0.2">
      <c r="A21" s="51">
        <f>(IF(D21=0,0))+IF(D21&gt;0,1+MAX(A$5:A20))</f>
        <v>4</v>
      </c>
      <c r="B21" s="58" t="s">
        <v>46</v>
      </c>
      <c r="C21" s="16" t="s">
        <v>21</v>
      </c>
      <c r="D21" s="5" t="s">
        <v>37</v>
      </c>
      <c r="E21" s="4">
        <v>24</v>
      </c>
      <c r="F21" s="4"/>
      <c r="G21" s="8"/>
      <c r="H21" s="11"/>
      <c r="I21" s="9"/>
    </row>
    <row r="22" spans="1:9" x14ac:dyDescent="0.2">
      <c r="A22" s="51">
        <f>(IF(D22=0,0))+IF(D22&gt;0,1+MAX(A$5:A21))</f>
        <v>0</v>
      </c>
      <c r="B22" s="58"/>
      <c r="C22" s="16"/>
      <c r="D22" s="5"/>
      <c r="E22" s="4"/>
      <c r="F22" s="4"/>
      <c r="G22" s="8"/>
      <c r="H22" s="11"/>
      <c r="I22" s="9"/>
    </row>
    <row r="23" spans="1:9" x14ac:dyDescent="0.2">
      <c r="A23" s="51">
        <f>(IF(D23=0,0))+IF(D23&gt;0,1+MAX(A$5:A22))</f>
        <v>5</v>
      </c>
      <c r="B23" s="58" t="s">
        <v>47</v>
      </c>
      <c r="C23" s="16" t="s">
        <v>56</v>
      </c>
      <c r="D23" s="5" t="s">
        <v>37</v>
      </c>
      <c r="E23" s="4">
        <v>24</v>
      </c>
      <c r="F23" s="4"/>
      <c r="G23" s="8"/>
      <c r="H23" s="11"/>
      <c r="I23" s="9"/>
    </row>
    <row r="24" spans="1:9" ht="14.25" x14ac:dyDescent="0.2">
      <c r="A24" s="51">
        <f>(IF(D24=0,0))+IF(D24&gt;0,1+MAX(A$5:A23))</f>
        <v>0</v>
      </c>
      <c r="B24" s="58"/>
      <c r="C24" s="36"/>
      <c r="D24" s="5"/>
      <c r="E24" s="4"/>
      <c r="F24" s="4"/>
      <c r="G24" s="8"/>
      <c r="H24" s="11"/>
      <c r="I24" s="9"/>
    </row>
    <row r="25" spans="1:9" ht="38.25" x14ac:dyDescent="0.2">
      <c r="A25" s="51">
        <f>(IF(D25=0,0))+IF(D25&gt;0,1+MAX(A$5:A24))</f>
        <v>6</v>
      </c>
      <c r="B25" s="58" t="s">
        <v>48</v>
      </c>
      <c r="C25" s="16" t="s">
        <v>72</v>
      </c>
      <c r="D25" s="5" t="s">
        <v>3</v>
      </c>
      <c r="E25" s="3">
        <v>1</v>
      </c>
      <c r="F25" s="3"/>
      <c r="G25" s="48"/>
      <c r="H25" s="11"/>
      <c r="I25" s="9"/>
    </row>
    <row r="26" spans="1:9" x14ac:dyDescent="0.2">
      <c r="A26" s="51">
        <f>(IF(D26=0,0))+IF(D26&gt;0,1+MAX(A$5:A25))</f>
        <v>0</v>
      </c>
      <c r="B26" s="58"/>
      <c r="C26" s="16"/>
      <c r="D26" s="5"/>
      <c r="E26" s="3"/>
      <c r="F26" s="3"/>
      <c r="G26" s="48"/>
      <c r="H26" s="11"/>
      <c r="I26" s="9"/>
    </row>
    <row r="27" spans="1:9" x14ac:dyDescent="0.2">
      <c r="A27" s="51">
        <f>(IF(D27=0,0))+IF(D27&gt;0,1+MAX(A$5:A26))</f>
        <v>7</v>
      </c>
      <c r="B27" s="58" t="s">
        <v>58</v>
      </c>
      <c r="C27" s="16" t="s">
        <v>57</v>
      </c>
      <c r="D27" s="5" t="s">
        <v>3</v>
      </c>
      <c r="E27" s="3">
        <v>1</v>
      </c>
      <c r="F27" s="3"/>
      <c r="G27" s="48"/>
      <c r="H27" s="11"/>
      <c r="I27" s="9"/>
    </row>
    <row r="28" spans="1:9" x14ac:dyDescent="0.2">
      <c r="A28" s="51">
        <f>(IF(D28=0,0))+IF(D28&gt;0,1+MAX(A$5:A27))</f>
        <v>0</v>
      </c>
      <c r="B28" s="58"/>
      <c r="C28" s="16"/>
      <c r="D28" s="5"/>
      <c r="E28" s="4"/>
      <c r="F28" s="4"/>
      <c r="G28" s="8"/>
      <c r="H28" s="11"/>
      <c r="I28" s="9"/>
    </row>
    <row r="29" spans="1:9" ht="25.5" x14ac:dyDescent="0.2">
      <c r="A29" s="51">
        <f>(IF(D29=0,0))+IF(D29&gt;0,1+MAX(A$5:A28))</f>
        <v>8</v>
      </c>
      <c r="B29" s="58" t="s">
        <v>59</v>
      </c>
      <c r="C29" s="16" t="s">
        <v>6</v>
      </c>
      <c r="D29" s="5" t="s">
        <v>3</v>
      </c>
      <c r="E29" s="3">
        <v>1</v>
      </c>
      <c r="F29" s="3"/>
      <c r="G29" s="8"/>
      <c r="H29" s="11"/>
      <c r="I29" s="9"/>
    </row>
    <row r="30" spans="1:9" ht="14.25" x14ac:dyDescent="0.2">
      <c r="A30" s="51">
        <f>(IF(D30=0,0))+IF(D30&gt;0,1+MAX(A$5:A29))</f>
        <v>0</v>
      </c>
      <c r="B30" s="58"/>
      <c r="C30" s="24"/>
      <c r="D30" s="5"/>
      <c r="E30" s="4"/>
      <c r="F30" s="4"/>
      <c r="G30" s="8"/>
      <c r="H30" s="9"/>
      <c r="I30" s="9"/>
    </row>
    <row r="31" spans="1:9" ht="14.25" x14ac:dyDescent="0.2">
      <c r="A31" s="51">
        <f>(IF(D31=0,0))+IF(D31&gt;0,1+MAX(A$5:A30))</f>
        <v>0</v>
      </c>
      <c r="B31" s="58"/>
      <c r="C31" s="24"/>
      <c r="D31" s="5"/>
      <c r="E31" s="4"/>
      <c r="F31" s="4"/>
      <c r="G31" s="8"/>
      <c r="H31" s="9"/>
      <c r="I31" s="9"/>
    </row>
    <row r="32" spans="1:9" x14ac:dyDescent="0.2">
      <c r="A32" s="51">
        <f>(IF(D32=0,0))+IF(D32&gt;0,1+MAX(A$5:A31))</f>
        <v>0</v>
      </c>
      <c r="B32" s="51">
        <v>3.2</v>
      </c>
      <c r="C32" s="19" t="s">
        <v>8</v>
      </c>
      <c r="D32" s="5"/>
      <c r="E32" s="4"/>
      <c r="F32" s="4"/>
      <c r="G32" s="8"/>
      <c r="H32" s="9"/>
      <c r="I32" s="9">
        <f>SUM(H32:H84)</f>
        <v>0</v>
      </c>
    </row>
    <row r="33" spans="1:9" x14ac:dyDescent="0.2">
      <c r="A33" s="51">
        <f>(IF(D33=0,0))+IF(D33&gt;0,1+MAX(A$5:A32))</f>
        <v>0</v>
      </c>
      <c r="B33" s="58"/>
      <c r="C33" s="16"/>
      <c r="D33" s="5"/>
      <c r="E33" s="4"/>
      <c r="F33" s="4"/>
      <c r="G33" s="8"/>
      <c r="H33" s="9"/>
      <c r="I33" s="9"/>
    </row>
    <row r="34" spans="1:9" x14ac:dyDescent="0.2">
      <c r="A34" s="51">
        <f>(IF(D34=0,0))+IF(D34&gt;0,1+MAX(A$5:A33))</f>
        <v>0</v>
      </c>
      <c r="B34" s="58"/>
      <c r="C34" s="43" t="s">
        <v>11</v>
      </c>
      <c r="D34" s="5"/>
      <c r="E34" s="4"/>
      <c r="F34" s="4"/>
      <c r="G34" s="8"/>
      <c r="H34" s="9"/>
      <c r="I34" s="9"/>
    </row>
    <row r="35" spans="1:9" ht="38.25" x14ac:dyDescent="0.2">
      <c r="A35" s="51">
        <f>(IF(D35=0,0))+IF(D35&gt;0,1+MAX(A$5:A34))</f>
        <v>9</v>
      </c>
      <c r="B35" s="58" t="s">
        <v>49</v>
      </c>
      <c r="C35" s="16" t="s">
        <v>60</v>
      </c>
      <c r="D35" s="5" t="s">
        <v>3</v>
      </c>
      <c r="E35" s="3">
        <v>1</v>
      </c>
      <c r="F35" s="3"/>
      <c r="G35" s="48"/>
      <c r="H35" s="11"/>
      <c r="I35" s="9"/>
    </row>
    <row r="36" spans="1:9" x14ac:dyDescent="0.2">
      <c r="A36" s="51">
        <f>(IF(D36=0,0))+IF(D36&gt;0,1+MAX(A$5:A35))</f>
        <v>0</v>
      </c>
      <c r="B36" s="58"/>
      <c r="C36" s="16"/>
      <c r="D36" s="5"/>
      <c r="E36" s="4"/>
      <c r="F36" s="4"/>
      <c r="G36" s="8"/>
      <c r="H36" s="11"/>
      <c r="I36" s="9"/>
    </row>
    <row r="37" spans="1:9" ht="25.5" x14ac:dyDescent="0.2">
      <c r="A37" s="51">
        <f>(IF(D37=0,0))+IF(D37&gt;0,1+MAX(A$5:A36))</f>
        <v>10</v>
      </c>
      <c r="B37" s="58" t="s">
        <v>45</v>
      </c>
      <c r="C37" s="16" t="s">
        <v>36</v>
      </c>
      <c r="D37" s="50" t="s">
        <v>37</v>
      </c>
      <c r="E37" s="4">
        <v>107</v>
      </c>
      <c r="F37" s="4"/>
      <c r="G37" s="8"/>
      <c r="H37" s="11"/>
      <c r="I37" s="9"/>
    </row>
    <row r="38" spans="1:9" x14ac:dyDescent="0.2">
      <c r="A38" s="51">
        <f>(IF(D38=0,0))+IF(D38&gt;0,1+MAX(A$5:A37))</f>
        <v>0</v>
      </c>
      <c r="B38" s="58"/>
      <c r="C38" s="16"/>
      <c r="D38" s="5"/>
      <c r="E38" s="4"/>
      <c r="F38" s="4"/>
      <c r="G38" s="8"/>
      <c r="H38" s="11"/>
      <c r="I38" s="9"/>
    </row>
    <row r="39" spans="1:9" x14ac:dyDescent="0.2">
      <c r="A39" s="51">
        <f>(IF(D39=0,0))+IF(D39&gt;0,1+MAX(A$5:A38))</f>
        <v>0</v>
      </c>
      <c r="B39" s="58"/>
      <c r="C39" s="16" t="s">
        <v>29</v>
      </c>
      <c r="D39" s="5"/>
      <c r="E39" s="4"/>
      <c r="F39" s="4"/>
      <c r="G39" s="8"/>
      <c r="H39" s="11"/>
      <c r="I39" s="9"/>
    </row>
    <row r="40" spans="1:9" ht="25.5" x14ac:dyDescent="0.2">
      <c r="A40" s="51">
        <f>(IF(D40=0,0))+IF(D40&gt;0,1+MAX(A$5:A39))</f>
        <v>11</v>
      </c>
      <c r="B40" s="58" t="s">
        <v>50</v>
      </c>
      <c r="C40" s="16" t="s">
        <v>24</v>
      </c>
      <c r="D40" s="5" t="s">
        <v>37</v>
      </c>
      <c r="E40" s="4">
        <v>0.38</v>
      </c>
      <c r="F40" s="4"/>
      <c r="G40" s="8"/>
      <c r="H40" s="11"/>
      <c r="I40" s="9"/>
    </row>
    <row r="41" spans="1:9" x14ac:dyDescent="0.2">
      <c r="A41" s="51">
        <f>(IF(D41=0,0))+IF(D41&gt;0,1+MAX(A$5:A40))</f>
        <v>0</v>
      </c>
      <c r="B41" s="58"/>
      <c r="C41" s="16"/>
      <c r="D41" s="5"/>
      <c r="E41" s="4"/>
      <c r="F41" s="4"/>
      <c r="G41" s="8"/>
      <c r="H41" s="11"/>
      <c r="I41" s="9"/>
    </row>
    <row r="42" spans="1:9" ht="25.5" x14ac:dyDescent="0.2">
      <c r="A42" s="51">
        <f>(IF(D42=0,0))+IF(D42&gt;0,1+MAX(A$5:A41))</f>
        <v>12</v>
      </c>
      <c r="B42" s="58" t="s">
        <v>50</v>
      </c>
      <c r="C42" s="16" t="s">
        <v>23</v>
      </c>
      <c r="D42" s="50" t="s">
        <v>37</v>
      </c>
      <c r="E42" s="4">
        <v>3.9749999999999996</v>
      </c>
      <c r="F42" s="4"/>
      <c r="G42" s="8"/>
      <c r="H42" s="11"/>
      <c r="I42" s="9"/>
    </row>
    <row r="43" spans="1:9" x14ac:dyDescent="0.2">
      <c r="A43" s="51">
        <f>(IF(D43=0,0))+IF(D43&gt;0,1+MAX(A$5:A42))</f>
        <v>0</v>
      </c>
      <c r="B43" s="58"/>
      <c r="C43" s="16"/>
      <c r="D43" s="5"/>
      <c r="E43" s="4"/>
      <c r="F43" s="4"/>
      <c r="G43" s="8"/>
      <c r="H43" s="11"/>
      <c r="I43" s="9"/>
    </row>
    <row r="44" spans="1:9" ht="25.5" x14ac:dyDescent="0.2">
      <c r="A44" s="51">
        <f>(IF(D44=0,0))+IF(D44&gt;0,1+MAX(A$5:A43))</f>
        <v>13</v>
      </c>
      <c r="B44" s="58" t="str">
        <f>B42</f>
        <v>3.2.3</v>
      </c>
      <c r="C44" s="16" t="s">
        <v>27</v>
      </c>
      <c r="D44" s="5" t="s">
        <v>37</v>
      </c>
      <c r="E44" s="4">
        <v>16.593</v>
      </c>
      <c r="F44" s="4"/>
      <c r="G44" s="8"/>
      <c r="H44" s="11"/>
      <c r="I44" s="9"/>
    </row>
    <row r="45" spans="1:9" x14ac:dyDescent="0.2">
      <c r="A45" s="51">
        <f>(IF(D45=0,0))+IF(D45&gt;0,1+MAX(A$5:A44))</f>
        <v>0</v>
      </c>
      <c r="B45" s="58"/>
      <c r="C45" s="16"/>
      <c r="D45" s="5"/>
      <c r="E45" s="4"/>
      <c r="F45" s="4"/>
      <c r="G45" s="8"/>
      <c r="H45" s="11"/>
      <c r="I45" s="9"/>
    </row>
    <row r="46" spans="1:9" ht="25.5" x14ac:dyDescent="0.2">
      <c r="A46" s="51">
        <f>(IF(D46=0,0))+IF(D46&gt;0,1+MAX(A$5:A45))</f>
        <v>14</v>
      </c>
      <c r="B46" s="58" t="str">
        <f>B44</f>
        <v>3.2.3</v>
      </c>
      <c r="C46" s="16" t="s">
        <v>26</v>
      </c>
      <c r="D46" s="5" t="s">
        <v>37</v>
      </c>
      <c r="E46" s="4">
        <v>6.9999999999999991</v>
      </c>
      <c r="F46" s="4"/>
      <c r="G46" s="8"/>
      <c r="H46" s="11"/>
      <c r="I46" s="9"/>
    </row>
    <row r="47" spans="1:9" x14ac:dyDescent="0.2">
      <c r="A47" s="51">
        <f>(IF(D47=0,0))+IF(D47&gt;0,1+MAX(A$5:A46))</f>
        <v>0</v>
      </c>
      <c r="B47" s="58"/>
      <c r="C47" s="16"/>
      <c r="D47" s="5"/>
      <c r="E47" s="4"/>
      <c r="F47" s="4"/>
      <c r="G47" s="8"/>
      <c r="H47" s="11"/>
      <c r="I47" s="9"/>
    </row>
    <row r="48" spans="1:9" ht="25.5" x14ac:dyDescent="0.2">
      <c r="A48" s="51">
        <f>(IF(D48=0,0))+IF(D48&gt;0,1+MAX(A$5:A47))</f>
        <v>15</v>
      </c>
      <c r="B48" s="58" t="str">
        <f>B46</f>
        <v>3.2.3</v>
      </c>
      <c r="C48" s="16" t="s">
        <v>28</v>
      </c>
      <c r="D48" s="5" t="s">
        <v>37</v>
      </c>
      <c r="E48" s="4">
        <v>25.84</v>
      </c>
      <c r="F48" s="4"/>
      <c r="G48" s="8"/>
      <c r="H48" s="11"/>
      <c r="I48" s="9"/>
    </row>
    <row r="49" spans="1:13" x14ac:dyDescent="0.2">
      <c r="A49" s="51">
        <f>(IF(D49=0,0))+IF(D49&gt;0,1+MAX(A$5:A48))</f>
        <v>0</v>
      </c>
      <c r="B49" s="58"/>
      <c r="C49" s="16"/>
      <c r="D49" s="5"/>
      <c r="E49" s="4"/>
      <c r="F49" s="4"/>
      <c r="G49" s="8"/>
      <c r="H49" s="11"/>
      <c r="I49" s="9"/>
    </row>
    <row r="50" spans="1:13" x14ac:dyDescent="0.2">
      <c r="A50" s="51">
        <f>(IF(D50=0,0))+IF(D50&gt;0,1+MAX(A$5:A49))</f>
        <v>0</v>
      </c>
      <c r="B50" s="58"/>
      <c r="C50" s="16"/>
      <c r="D50" s="5"/>
      <c r="E50" s="4"/>
      <c r="F50" s="4"/>
      <c r="G50" s="8"/>
      <c r="H50" s="11"/>
      <c r="I50" s="9"/>
    </row>
    <row r="51" spans="1:13" x14ac:dyDescent="0.2">
      <c r="A51" s="51">
        <f>(IF(D51=0,0))+IF(D51&gt;0,1+MAX(A$5:A50))</f>
        <v>0</v>
      </c>
      <c r="B51" s="58" t="s">
        <v>51</v>
      </c>
      <c r="C51" s="16" t="s">
        <v>41</v>
      </c>
      <c r="D51" s="5"/>
      <c r="E51" s="4"/>
      <c r="F51" s="4"/>
      <c r="G51" s="8"/>
      <c r="H51" s="11"/>
      <c r="I51" s="9"/>
    </row>
    <row r="52" spans="1:13" x14ac:dyDescent="0.2">
      <c r="A52" s="51">
        <f>(IF(D52=0,0))+IF(D52&gt;0,1+MAX(A$5:A51))</f>
        <v>0</v>
      </c>
      <c r="B52" s="58"/>
      <c r="C52" s="16"/>
      <c r="D52" s="5"/>
      <c r="E52" s="4"/>
      <c r="F52" s="4"/>
      <c r="G52" s="8"/>
      <c r="H52" s="11"/>
      <c r="I52" s="9"/>
    </row>
    <row r="53" spans="1:13" ht="38.25" customHeight="1" x14ac:dyDescent="0.2">
      <c r="A53" s="51">
        <f>(IF(D53=0,0))+IF(D53&gt;0,1+MAX(A$5:A52))</f>
        <v>16</v>
      </c>
      <c r="B53" s="58" t="s">
        <v>51</v>
      </c>
      <c r="C53" s="16" t="s">
        <v>83</v>
      </c>
      <c r="D53" s="5" t="s">
        <v>37</v>
      </c>
      <c r="E53" s="4">
        <v>325.75400000000002</v>
      </c>
      <c r="F53" s="4"/>
      <c r="G53" s="48"/>
      <c r="H53" s="11"/>
      <c r="I53" s="9"/>
      <c r="M53" s="60"/>
    </row>
    <row r="54" spans="1:13" x14ac:dyDescent="0.2">
      <c r="A54" s="51">
        <f>(IF(D54=0,0))+IF(D54&gt;0,1+MAX(A$5:A53))</f>
        <v>0</v>
      </c>
      <c r="B54" s="58"/>
      <c r="C54" s="16"/>
      <c r="D54" s="5"/>
      <c r="E54" s="3"/>
      <c r="F54" s="3"/>
      <c r="G54" s="68"/>
      <c r="H54" s="11"/>
      <c r="I54" s="9"/>
    </row>
    <row r="55" spans="1:13" ht="51" x14ac:dyDescent="0.2">
      <c r="A55" s="51">
        <f>(IF(D55=0,0))+IF(D55&gt;0,1+MAX(A$5:A54))</f>
        <v>17</v>
      </c>
      <c r="B55" s="58" t="str">
        <f>B53</f>
        <v>3.2.4</v>
      </c>
      <c r="C55" s="16" t="s">
        <v>73</v>
      </c>
      <c r="D55" s="5" t="s">
        <v>37</v>
      </c>
      <c r="E55" s="4">
        <v>57.485999999999997</v>
      </c>
      <c r="F55" s="4"/>
      <c r="G55" s="48"/>
      <c r="H55" s="11"/>
      <c r="I55" s="9"/>
    </row>
    <row r="56" spans="1:13" x14ac:dyDescent="0.2">
      <c r="A56" s="51">
        <f>(IF(D56=0,0))+IF(D56&gt;0,1+MAX(A$5:A55))</f>
        <v>0</v>
      </c>
      <c r="B56" s="58"/>
      <c r="C56" s="16"/>
      <c r="D56" s="5"/>
      <c r="E56" s="3"/>
      <c r="F56" s="3"/>
      <c r="G56" s="54"/>
      <c r="H56" s="11"/>
      <c r="I56" s="9"/>
    </row>
    <row r="57" spans="1:13" x14ac:dyDescent="0.2">
      <c r="A57" s="51">
        <f>(IF(D57=0,0))+IF(D57&gt;0,1+MAX(A$5:A56))</f>
        <v>0</v>
      </c>
      <c r="B57" s="58" t="s">
        <v>52</v>
      </c>
      <c r="C57" s="16" t="s">
        <v>30</v>
      </c>
      <c r="D57" s="5"/>
      <c r="E57" s="4"/>
      <c r="F57" s="4"/>
      <c r="G57" s="8"/>
      <c r="H57" s="11"/>
      <c r="I57" s="9"/>
    </row>
    <row r="58" spans="1:13" collapsed="1" x14ac:dyDescent="0.2">
      <c r="A58" s="51">
        <f>(IF(D58=0,0))+IF(D58&gt;0,1+MAX(A$5:A57))</f>
        <v>0</v>
      </c>
      <c r="B58" s="58"/>
      <c r="C58" s="16"/>
      <c r="D58" s="5"/>
      <c r="E58" s="4"/>
      <c r="F58" s="4"/>
      <c r="G58" s="8"/>
      <c r="H58" s="11"/>
      <c r="I58" s="9"/>
    </row>
    <row r="59" spans="1:13" ht="25.5" x14ac:dyDescent="0.2">
      <c r="A59" s="51">
        <f>(IF(D59=0,0))+IF(D59&gt;0,1+MAX(A$5:A58))</f>
        <v>18</v>
      </c>
      <c r="B59" s="58" t="s">
        <v>61</v>
      </c>
      <c r="C59" s="16" t="s">
        <v>25</v>
      </c>
      <c r="D59" s="5" t="s">
        <v>37</v>
      </c>
      <c r="E59" s="4">
        <v>0.56000000000000005</v>
      </c>
      <c r="F59" s="4"/>
      <c r="G59" s="8"/>
      <c r="H59" s="11"/>
      <c r="I59" s="9"/>
    </row>
    <row r="60" spans="1:13" x14ac:dyDescent="0.2">
      <c r="A60" s="51">
        <f>(IF(D60=0,0))+IF(D60&gt;0,1+MAX(A$5:A59))</f>
        <v>0</v>
      </c>
      <c r="B60" s="58"/>
      <c r="C60" s="16"/>
      <c r="D60" s="5"/>
      <c r="E60" s="4"/>
      <c r="F60" s="4"/>
      <c r="G60" s="8"/>
      <c r="H60" s="11"/>
      <c r="I60" s="9"/>
    </row>
    <row r="61" spans="1:13" ht="25.5" x14ac:dyDescent="0.2">
      <c r="A61" s="51">
        <f>(IF(D61=0,0))+IF(D61&gt;0,1+MAX(A$5:A60))</f>
        <v>0</v>
      </c>
      <c r="B61" s="58" t="s">
        <v>62</v>
      </c>
      <c r="C61" s="16" t="s">
        <v>40</v>
      </c>
      <c r="D61" s="5"/>
      <c r="E61" s="3"/>
      <c r="F61" s="3"/>
      <c r="G61" s="8"/>
      <c r="H61" s="11"/>
      <c r="I61" s="9"/>
    </row>
    <row r="62" spans="1:13" x14ac:dyDescent="0.2">
      <c r="A62" s="51">
        <f>(IF(D62=0,0))+IF(D62&gt;0,1+MAX(A$5:A61))</f>
        <v>19</v>
      </c>
      <c r="B62" s="58"/>
      <c r="C62" s="69" t="s">
        <v>94</v>
      </c>
      <c r="D62" s="5" t="s">
        <v>1</v>
      </c>
      <c r="E62" s="3">
        <v>1</v>
      </c>
      <c r="F62" s="3"/>
      <c r="G62" s="8"/>
      <c r="H62" s="11"/>
      <c r="I62" s="9"/>
    </row>
    <row r="63" spans="1:13" x14ac:dyDescent="0.2">
      <c r="A63" s="51">
        <f>(IF(D63=0,0))+IF(D63&gt;0,1+MAX(A$5:A62))</f>
        <v>20</v>
      </c>
      <c r="B63" s="58"/>
      <c r="C63" s="69" t="s">
        <v>95</v>
      </c>
      <c r="D63" s="5" t="s">
        <v>1</v>
      </c>
      <c r="E63" s="3">
        <v>2</v>
      </c>
      <c r="F63" s="3"/>
      <c r="G63" s="8"/>
      <c r="H63" s="11"/>
      <c r="I63" s="9"/>
    </row>
    <row r="64" spans="1:13" x14ac:dyDescent="0.2">
      <c r="A64" s="51">
        <f>(IF(D64=0,0))+IF(D64&gt;0,1+MAX(A$5:A63))</f>
        <v>0</v>
      </c>
      <c r="B64" s="58"/>
      <c r="C64" s="16"/>
      <c r="D64" s="5"/>
      <c r="E64" s="4"/>
      <c r="F64" s="4"/>
      <c r="G64" s="8"/>
      <c r="H64" s="11"/>
      <c r="I64" s="9"/>
    </row>
    <row r="65" spans="1:9" ht="25.5" x14ac:dyDescent="0.2">
      <c r="A65" s="51">
        <f>(IF(D65=0,0))+IF(D65&gt;0,1+MAX(A$5:A64))</f>
        <v>21</v>
      </c>
      <c r="B65" s="58" t="s">
        <v>63</v>
      </c>
      <c r="C65" s="16" t="s">
        <v>31</v>
      </c>
      <c r="D65" s="5" t="s">
        <v>37</v>
      </c>
      <c r="E65" s="4">
        <v>5.13</v>
      </c>
      <c r="F65" s="4"/>
      <c r="G65" s="8"/>
      <c r="H65" s="11"/>
      <c r="I65" s="9"/>
    </row>
    <row r="66" spans="1:9" ht="63.75" x14ac:dyDescent="0.2">
      <c r="A66" s="51">
        <f>(IF(D66=0,0))+IF(D66&gt;0,1+MAX(A$5:A65))</f>
        <v>0</v>
      </c>
      <c r="B66" s="58"/>
      <c r="C66" s="47" t="s">
        <v>90</v>
      </c>
      <c r="D66" s="5"/>
      <c r="E66" s="4"/>
      <c r="F66" s="4"/>
      <c r="G66" s="8"/>
      <c r="H66" s="11"/>
      <c r="I66" s="9"/>
    </row>
    <row r="67" spans="1:9" x14ac:dyDescent="0.2">
      <c r="A67" s="51">
        <f>(IF(D67=0,0))+IF(D67&gt;0,1+MAX(A$5:A66))</f>
        <v>0</v>
      </c>
      <c r="B67" s="58"/>
      <c r="C67" s="16"/>
      <c r="D67" s="5"/>
      <c r="E67" s="4"/>
      <c r="F67" s="4"/>
      <c r="G67" s="8"/>
      <c r="H67" s="11"/>
      <c r="I67" s="9"/>
    </row>
    <row r="68" spans="1:9" ht="25.5" x14ac:dyDescent="0.2">
      <c r="A68" s="51">
        <f>(IF(D68=0,0))+IF(D68&gt;0,1+MAX(A$5:A67))</f>
        <v>0</v>
      </c>
      <c r="B68" s="58" t="s">
        <v>64</v>
      </c>
      <c r="C68" s="16" t="s">
        <v>91</v>
      </c>
      <c r="D68" s="5"/>
      <c r="E68" s="3"/>
      <c r="F68" s="3"/>
      <c r="G68" s="8"/>
      <c r="H68" s="11"/>
      <c r="I68" s="9"/>
    </row>
    <row r="69" spans="1:9" x14ac:dyDescent="0.2">
      <c r="A69" s="51">
        <f>(IF(D69=0,0))+IF(D69&gt;0,1+MAX(A$5:A68))</f>
        <v>22</v>
      </c>
      <c r="B69" s="58"/>
      <c r="C69" s="47" t="s">
        <v>33</v>
      </c>
      <c r="D69" s="5" t="s">
        <v>1</v>
      </c>
      <c r="E69" s="3">
        <v>2</v>
      </c>
      <c r="F69" s="3"/>
      <c r="G69" s="8"/>
      <c r="H69" s="11"/>
      <c r="I69" s="9"/>
    </row>
    <row r="70" spans="1:9" x14ac:dyDescent="0.2">
      <c r="A70" s="51">
        <f>(IF(D70=0,0))+IF(D70&gt;0,1+MAX(A$5:A69))</f>
        <v>23</v>
      </c>
      <c r="B70" s="58"/>
      <c r="C70" s="47" t="s">
        <v>34</v>
      </c>
      <c r="D70" s="5" t="s">
        <v>1</v>
      </c>
      <c r="E70" s="3">
        <v>3</v>
      </c>
      <c r="F70" s="3"/>
      <c r="G70" s="8"/>
      <c r="H70" s="11"/>
      <c r="I70" s="9"/>
    </row>
    <row r="71" spans="1:9" x14ac:dyDescent="0.2">
      <c r="A71" s="51"/>
      <c r="B71" s="58"/>
      <c r="C71" s="47"/>
      <c r="D71" s="5"/>
      <c r="E71" s="3"/>
      <c r="F71" s="3"/>
      <c r="G71" s="8"/>
      <c r="H71" s="11"/>
      <c r="I71" s="9"/>
    </row>
    <row r="72" spans="1:9" x14ac:dyDescent="0.2">
      <c r="A72" s="51"/>
      <c r="B72" s="58" t="s">
        <v>77</v>
      </c>
      <c r="C72" s="16" t="s">
        <v>92</v>
      </c>
      <c r="D72" s="5"/>
      <c r="E72" s="3"/>
      <c r="F72" s="3"/>
      <c r="G72" s="8"/>
      <c r="H72" s="11"/>
      <c r="I72" s="9"/>
    </row>
    <row r="73" spans="1:9" x14ac:dyDescent="0.2">
      <c r="A73" s="51">
        <f>(IF(D73=0,0))+IF(D73&gt;0,1+MAX(A$5:A70))</f>
        <v>24</v>
      </c>
      <c r="B73" s="58"/>
      <c r="C73" s="47" t="s">
        <v>32</v>
      </c>
      <c r="D73" s="5" t="s">
        <v>1</v>
      </c>
      <c r="E73" s="3">
        <v>3</v>
      </c>
      <c r="F73" s="3"/>
      <c r="G73" s="8"/>
      <c r="H73" s="11"/>
      <c r="I73" s="9"/>
    </row>
    <row r="74" spans="1:9" x14ac:dyDescent="0.2">
      <c r="A74" s="51"/>
      <c r="B74" s="58"/>
      <c r="C74" s="16"/>
      <c r="D74" s="5"/>
      <c r="E74" s="4"/>
      <c r="F74" s="4"/>
      <c r="G74" s="8"/>
      <c r="H74" s="11"/>
      <c r="I74" s="9"/>
    </row>
    <row r="75" spans="1:9" ht="38.25" x14ac:dyDescent="0.2">
      <c r="A75" s="51">
        <f>(IF(D75=0,0))+IF(D75&gt;0,1+MAX(A$5:A73))</f>
        <v>25</v>
      </c>
      <c r="B75" s="58" t="s">
        <v>53</v>
      </c>
      <c r="C75" s="16" t="s">
        <v>93</v>
      </c>
      <c r="D75" s="5" t="s">
        <v>3</v>
      </c>
      <c r="E75" s="3">
        <v>1</v>
      </c>
      <c r="F75" s="3"/>
      <c r="G75" s="8"/>
      <c r="H75" s="11"/>
      <c r="I75" s="9"/>
    </row>
    <row r="76" spans="1:9" x14ac:dyDescent="0.2">
      <c r="A76" s="51">
        <f>(IF(D76=0,0))+IF(D76&gt;0,1+MAX(A$5:A75))</f>
        <v>0</v>
      </c>
      <c r="B76" s="58"/>
      <c r="C76" s="16"/>
      <c r="D76" s="5"/>
      <c r="E76" s="3"/>
      <c r="F76" s="3"/>
      <c r="G76" s="8"/>
      <c r="H76" s="11"/>
      <c r="I76" s="9"/>
    </row>
    <row r="77" spans="1:9" ht="25.5" x14ac:dyDescent="0.2">
      <c r="A77" s="51">
        <f>(IF(D77=0,0))+IF(D77&gt;0,1+MAX(A$5:A76))</f>
        <v>26</v>
      </c>
      <c r="B77" s="58" t="s">
        <v>54</v>
      </c>
      <c r="C77" s="16" t="s">
        <v>12</v>
      </c>
      <c r="D77" s="5" t="s">
        <v>37</v>
      </c>
      <c r="E77" s="4">
        <v>4.5</v>
      </c>
      <c r="F77" s="4"/>
      <c r="G77" s="8"/>
      <c r="H77" s="11"/>
      <c r="I77" s="9"/>
    </row>
    <row r="78" spans="1:9" x14ac:dyDescent="0.2">
      <c r="A78" s="51">
        <f>(IF(D78=0,0))+IF(D78&gt;0,1+MAX(A$5:A77))</f>
        <v>0</v>
      </c>
      <c r="B78" s="58"/>
      <c r="C78" s="16"/>
      <c r="D78" s="5"/>
      <c r="E78" s="4"/>
      <c r="F78" s="4"/>
      <c r="G78" s="8"/>
      <c r="H78" s="9"/>
      <c r="I78" s="9"/>
    </row>
    <row r="79" spans="1:9" x14ac:dyDescent="0.2">
      <c r="A79" s="51">
        <f>(IF(D79=0,0))+IF(D79&gt;0,1+MAX(A$5:A78))</f>
        <v>0</v>
      </c>
      <c r="B79" s="58">
        <v>3.3</v>
      </c>
      <c r="C79" s="16" t="s">
        <v>65</v>
      </c>
      <c r="D79" s="5"/>
      <c r="E79" s="4"/>
      <c r="F79" s="4"/>
      <c r="G79" s="8"/>
      <c r="H79" s="9"/>
      <c r="I79" s="9"/>
    </row>
    <row r="80" spans="1:9" ht="38.25" x14ac:dyDescent="0.2">
      <c r="A80" s="51">
        <f>(IF(D80=0,0))+IF(D80&gt;0,1+MAX(A$5:A79))</f>
        <v>27</v>
      </c>
      <c r="B80" s="58" t="s">
        <v>55</v>
      </c>
      <c r="C80" s="16" t="s">
        <v>85</v>
      </c>
      <c r="D80" s="5" t="s">
        <v>37</v>
      </c>
      <c r="E80" s="4">
        <v>22.4</v>
      </c>
      <c r="F80" s="4"/>
      <c r="G80" s="8"/>
      <c r="H80" s="11"/>
      <c r="I80" s="9"/>
    </row>
    <row r="81" spans="1:9" x14ac:dyDescent="0.2">
      <c r="A81" s="51"/>
      <c r="B81" s="58"/>
      <c r="C81" s="16"/>
      <c r="D81" s="5"/>
      <c r="E81" s="4"/>
      <c r="F81" s="4"/>
      <c r="G81" s="8"/>
      <c r="H81" s="11"/>
      <c r="I81" s="9"/>
    </row>
    <row r="82" spans="1:9" ht="38.25" x14ac:dyDescent="0.2">
      <c r="A82" s="51">
        <f>(IF(D82=0,0))+IF(D82&gt;0,1+MAX(A$5:A80))</f>
        <v>28</v>
      </c>
      <c r="B82" s="58" t="s">
        <v>55</v>
      </c>
      <c r="C82" s="16" t="s">
        <v>84</v>
      </c>
      <c r="D82" s="5" t="s">
        <v>37</v>
      </c>
      <c r="E82" s="4">
        <v>78.399999999999991</v>
      </c>
      <c r="F82" s="4"/>
      <c r="G82" s="8"/>
      <c r="H82" s="11"/>
      <c r="I82" s="9"/>
    </row>
    <row r="83" spans="1:9" x14ac:dyDescent="0.2">
      <c r="A83" s="51">
        <f>(IF(D83=0,0))+IF(D83&gt;0,1+MAX(A$5:A80))</f>
        <v>0</v>
      </c>
      <c r="B83" s="58"/>
      <c r="C83" s="16"/>
      <c r="D83" s="5"/>
      <c r="E83" s="4"/>
      <c r="F83" s="4"/>
      <c r="G83" s="8"/>
      <c r="H83" s="11"/>
      <c r="I83" s="9"/>
    </row>
    <row r="84" spans="1:9" x14ac:dyDescent="0.2">
      <c r="A84" s="51">
        <f>(IF(D84=0,0))+IF(D84&gt;0,1+MAX(A$5:A83))</f>
        <v>0</v>
      </c>
      <c r="B84" s="58"/>
      <c r="C84" s="16"/>
      <c r="D84" s="5"/>
      <c r="E84" s="4"/>
      <c r="F84" s="4"/>
      <c r="G84" s="8"/>
      <c r="H84" s="11">
        <f>E84*G84*K$9</f>
        <v>0</v>
      </c>
      <c r="I84" s="9"/>
    </row>
    <row r="85" spans="1:9" x14ac:dyDescent="0.2">
      <c r="A85" s="51">
        <f>(IF(D85=0,0))+IF(D85&gt;0,1+MAX(A$5:A84))</f>
        <v>0</v>
      </c>
      <c r="B85" s="51">
        <v>3.4</v>
      </c>
      <c r="C85" s="19" t="s">
        <v>7</v>
      </c>
      <c r="D85" s="5"/>
      <c r="E85" s="4"/>
      <c r="F85" s="4"/>
      <c r="G85" s="8"/>
      <c r="H85" s="9"/>
      <c r="I85" s="46">
        <f>SUM(H86:H95)</f>
        <v>0</v>
      </c>
    </row>
    <row r="86" spans="1:9" x14ac:dyDescent="0.2">
      <c r="A86" s="51">
        <f>(IF(D86=0,0))+IF(D86&gt;0,1+MAX(A$5:A85))</f>
        <v>0</v>
      </c>
      <c r="B86" s="58"/>
      <c r="C86" s="16"/>
      <c r="D86" s="5"/>
      <c r="E86" s="4"/>
      <c r="F86" s="4"/>
      <c r="G86" s="8"/>
      <c r="H86" s="9"/>
      <c r="I86" s="9"/>
    </row>
    <row r="87" spans="1:9" ht="25.5" x14ac:dyDescent="0.2">
      <c r="A87" s="51">
        <f>(IF(D87=0,0))+IF(D87&gt;0,1+MAX(A$5:A86))</f>
        <v>0</v>
      </c>
      <c r="B87" s="58"/>
      <c r="C87" s="38" t="s">
        <v>13</v>
      </c>
      <c r="D87" s="5"/>
      <c r="E87" s="4"/>
      <c r="F87" s="4"/>
      <c r="G87" s="8"/>
      <c r="H87" s="9"/>
      <c r="I87" s="9"/>
    </row>
    <row r="88" spans="1:9" x14ac:dyDescent="0.2">
      <c r="A88" s="51">
        <f>(IF(D88=0,0))+IF(D88&gt;0,1+MAX(A$5:A87))</f>
        <v>0</v>
      </c>
      <c r="B88" s="58"/>
      <c r="C88" s="16"/>
      <c r="D88" s="5"/>
      <c r="E88" s="4"/>
      <c r="F88" s="4"/>
      <c r="G88" s="8"/>
      <c r="H88" s="9"/>
      <c r="I88" s="9"/>
    </row>
    <row r="89" spans="1:9" ht="63.75" x14ac:dyDescent="0.2">
      <c r="A89" s="51">
        <f>(IF(D89=0,0))+IF(D89&gt;0,1+MAX(A$5:A88))</f>
        <v>29</v>
      </c>
      <c r="B89" s="58" t="s">
        <v>67</v>
      </c>
      <c r="C89" s="16" t="s">
        <v>22</v>
      </c>
      <c r="D89" s="5" t="s">
        <v>3</v>
      </c>
      <c r="E89" s="3">
        <v>1</v>
      </c>
      <c r="F89" s="3"/>
      <c r="G89" s="8"/>
      <c r="H89" s="11"/>
      <c r="I89" s="9"/>
    </row>
    <row r="90" spans="1:9" collapsed="1" x14ac:dyDescent="0.2">
      <c r="A90" s="51">
        <f>(IF(D90=0,0))+IF(D90&gt;0,1+MAX(A$5:A89))</f>
        <v>0</v>
      </c>
      <c r="B90" s="58"/>
      <c r="C90" s="16"/>
      <c r="D90" s="5"/>
      <c r="E90" s="4"/>
      <c r="F90" s="4"/>
      <c r="G90" s="8"/>
      <c r="H90" s="11"/>
      <c r="I90" s="9"/>
    </row>
    <row r="91" spans="1:9" ht="25.5" x14ac:dyDescent="0.2">
      <c r="A91" s="51">
        <f>(IF(D91=0,0))+IF(D91&gt;0,1+MAX(A$5:A90))</f>
        <v>30</v>
      </c>
      <c r="B91" s="58" t="str">
        <f>B89</f>
        <v>3.4.1</v>
      </c>
      <c r="C91" s="16" t="s">
        <v>66</v>
      </c>
      <c r="D91" s="5" t="s">
        <v>3</v>
      </c>
      <c r="E91" s="3">
        <v>1</v>
      </c>
      <c r="F91" s="3"/>
      <c r="G91" s="8"/>
      <c r="H91" s="11"/>
      <c r="I91" s="9"/>
    </row>
    <row r="92" spans="1:9" x14ac:dyDescent="0.2">
      <c r="A92" s="51">
        <f>(IF(D92=0,0))+IF(D92&gt;0,1+MAX(A$5:A91))</f>
        <v>0</v>
      </c>
      <c r="B92" s="58"/>
      <c r="C92" s="16"/>
      <c r="D92" s="5"/>
      <c r="E92" s="4"/>
      <c r="F92" s="4"/>
      <c r="G92" s="8"/>
      <c r="H92" s="11"/>
      <c r="I92" s="9"/>
    </row>
    <row r="93" spans="1:9" ht="51" x14ac:dyDescent="0.2">
      <c r="A93" s="51">
        <f>(IF(D93=0,0))+IF(D93&gt;0,1+MAX(A$5:A92))</f>
        <v>31</v>
      </c>
      <c r="B93" s="58" t="s">
        <v>68</v>
      </c>
      <c r="C93" s="16" t="s">
        <v>35</v>
      </c>
      <c r="D93" s="5" t="s">
        <v>3</v>
      </c>
      <c r="E93" s="3">
        <v>1</v>
      </c>
      <c r="F93" s="3"/>
      <c r="G93" s="8"/>
      <c r="H93" s="11"/>
      <c r="I93" s="9"/>
    </row>
    <row r="94" spans="1:9" x14ac:dyDescent="0.2">
      <c r="A94" s="51">
        <f>(IF(D94=0,0))+IF(D94&gt;0,1+MAX(A$5:A93))</f>
        <v>0</v>
      </c>
      <c r="B94" s="58"/>
      <c r="C94" s="16"/>
      <c r="D94" s="5"/>
      <c r="E94" s="4"/>
      <c r="F94" s="4"/>
      <c r="G94" s="8"/>
      <c r="H94" s="11"/>
      <c r="I94" s="9"/>
    </row>
    <row r="95" spans="1:9" ht="14.25" x14ac:dyDescent="0.2">
      <c r="A95" s="51">
        <f>(IF(D95=0,0))+IF(D95&gt;0,1+MAX(A$5:A94))</f>
        <v>0</v>
      </c>
      <c r="B95" s="58"/>
      <c r="C95" s="24"/>
      <c r="D95" s="5"/>
      <c r="E95" s="4"/>
      <c r="F95" s="4"/>
      <c r="G95" s="8"/>
      <c r="H95" s="9"/>
      <c r="I95" s="9"/>
    </row>
    <row r="96" spans="1:9" x14ac:dyDescent="0.2">
      <c r="A96" s="51">
        <f>(IF(D96=0,0))+IF(D96&gt;0,1+MAX(A$5:A95))</f>
        <v>0</v>
      </c>
      <c r="B96" s="51">
        <v>3.5</v>
      </c>
      <c r="C96" s="19" t="s">
        <v>14</v>
      </c>
      <c r="D96" s="5"/>
      <c r="E96" s="4"/>
      <c r="F96" s="4"/>
      <c r="G96" s="8"/>
      <c r="H96" s="9"/>
      <c r="I96" s="46">
        <f>SUM(H96:H110)</f>
        <v>0</v>
      </c>
    </row>
    <row r="97" spans="1:9" x14ac:dyDescent="0.2">
      <c r="A97" s="51">
        <f>(IF(D97=0,0))+IF(D97&gt;0,1+MAX(A$5:A96))</f>
        <v>0</v>
      </c>
      <c r="B97" s="58"/>
      <c r="C97" s="16"/>
      <c r="D97" s="5"/>
      <c r="E97" s="4"/>
      <c r="F97" s="4"/>
      <c r="G97" s="8"/>
      <c r="H97" s="9"/>
      <c r="I97" s="9"/>
    </row>
    <row r="98" spans="1:9" x14ac:dyDescent="0.2">
      <c r="A98" s="51">
        <f>(IF(D98=0,0))+IF(D98&gt;0,1+MAX(A$5:A97))</f>
        <v>32</v>
      </c>
      <c r="B98" s="58" t="s">
        <v>69</v>
      </c>
      <c r="C98" s="16" t="s">
        <v>15</v>
      </c>
      <c r="D98" s="5" t="s">
        <v>3</v>
      </c>
      <c r="E98" s="3">
        <v>1</v>
      </c>
      <c r="F98" s="3"/>
      <c r="G98" s="8"/>
      <c r="H98" s="11"/>
      <c r="I98" s="9"/>
    </row>
    <row r="99" spans="1:9" x14ac:dyDescent="0.2">
      <c r="A99" s="51">
        <f>(IF(D99=0,0))+IF(D99&gt;0,1+MAX(A$5:A98))</f>
        <v>0</v>
      </c>
      <c r="B99" s="58"/>
      <c r="C99" s="16"/>
      <c r="D99" s="5"/>
      <c r="E99" s="4"/>
      <c r="F99" s="4"/>
      <c r="G99" s="8"/>
      <c r="H99" s="11"/>
      <c r="I99" s="9"/>
    </row>
    <row r="100" spans="1:9" x14ac:dyDescent="0.2">
      <c r="A100" s="51">
        <f>(IF(D100=0,0))+IF(D100&gt;0,1+MAX(A$5:A99))</f>
        <v>33</v>
      </c>
      <c r="B100" s="58" t="s">
        <v>70</v>
      </c>
      <c r="C100" s="16" t="s">
        <v>79</v>
      </c>
      <c r="D100" s="5" t="s">
        <v>39</v>
      </c>
      <c r="E100" s="4">
        <v>18</v>
      </c>
      <c r="F100" s="4"/>
      <c r="G100" s="48"/>
      <c r="H100" s="11"/>
      <c r="I100" s="9"/>
    </row>
    <row r="101" spans="1:9" x14ac:dyDescent="0.2">
      <c r="A101" s="51">
        <f>(IF(D101=0,0))+IF(D101&gt;0,1+MAX(A$5:A100))</f>
        <v>0</v>
      </c>
      <c r="B101" s="58"/>
      <c r="C101" s="16"/>
      <c r="D101" s="5"/>
      <c r="E101" s="4"/>
      <c r="F101" s="4"/>
      <c r="G101" s="8"/>
      <c r="H101" s="11"/>
      <c r="I101" s="9"/>
    </row>
    <row r="102" spans="1:9" ht="25.5" x14ac:dyDescent="0.2">
      <c r="A102" s="51">
        <f>(IF(D102=0,0))+IF(D102&gt;0,1+MAX(A$5:A101))</f>
        <v>34</v>
      </c>
      <c r="B102" s="58" t="s">
        <v>71</v>
      </c>
      <c r="C102" s="16" t="s">
        <v>16</v>
      </c>
      <c r="D102" s="5" t="s">
        <v>3</v>
      </c>
      <c r="E102" s="3">
        <v>1</v>
      </c>
      <c r="F102" s="3"/>
      <c r="G102" s="8"/>
      <c r="H102" s="11"/>
      <c r="I102" s="9"/>
    </row>
    <row r="103" spans="1:9" x14ac:dyDescent="0.2">
      <c r="A103" s="51">
        <f>(IF(D103=0,0))+IF(D103&gt;0,1+MAX(A$5:A102))</f>
        <v>0</v>
      </c>
      <c r="B103" s="58"/>
      <c r="C103" s="16"/>
      <c r="D103" s="5"/>
      <c r="E103" s="4"/>
      <c r="F103" s="4"/>
      <c r="G103" s="8"/>
      <c r="H103" s="11"/>
      <c r="I103" s="9"/>
    </row>
    <row r="104" spans="1:9" ht="25.5" x14ac:dyDescent="0.2">
      <c r="A104" s="51">
        <f>(IF(D104=0,0))+IF(D104&gt;0,1+MAX(A$5:A103))</f>
        <v>35</v>
      </c>
      <c r="B104" s="58" t="s">
        <v>78</v>
      </c>
      <c r="C104" s="16" t="s">
        <v>80</v>
      </c>
      <c r="D104" s="5" t="s">
        <v>1</v>
      </c>
      <c r="E104" s="3">
        <v>3</v>
      </c>
      <c r="F104" s="3"/>
      <c r="G104" s="8"/>
      <c r="H104" s="11"/>
      <c r="I104" s="9"/>
    </row>
    <row r="105" spans="1:9" x14ac:dyDescent="0.2">
      <c r="A105" s="51">
        <f>(IF(D105=0,0))+IF(D105&gt;0,1+MAX(A$5:A104))</f>
        <v>0</v>
      </c>
      <c r="B105" s="58"/>
      <c r="C105" s="16"/>
      <c r="D105" s="5"/>
      <c r="E105" s="3"/>
      <c r="F105" s="3"/>
      <c r="G105" s="8"/>
      <c r="H105" s="11"/>
      <c r="I105" s="9"/>
    </row>
    <row r="106" spans="1:9" x14ac:dyDescent="0.2">
      <c r="A106" s="51">
        <f>(IF(D106=0,0))+IF(D106&gt;0,1+MAX(A$5:A105))</f>
        <v>36</v>
      </c>
      <c r="B106" s="58" t="s">
        <v>87</v>
      </c>
      <c r="C106" s="16" t="s">
        <v>89</v>
      </c>
      <c r="D106" s="5" t="s">
        <v>86</v>
      </c>
      <c r="E106" s="3">
        <v>2</v>
      </c>
      <c r="F106" s="3"/>
      <c r="G106" s="48"/>
      <c r="H106" s="11"/>
      <c r="I106" s="9"/>
    </row>
    <row r="107" spans="1:9" x14ac:dyDescent="0.2">
      <c r="A107" s="51">
        <f>(IF(D107=0,0))+IF(D107&gt;0,1+MAX(A$5:A106))</f>
        <v>0</v>
      </c>
      <c r="B107" s="58"/>
      <c r="C107" s="16"/>
      <c r="D107" s="5"/>
      <c r="E107" s="3"/>
      <c r="F107" s="3"/>
      <c r="G107" s="8"/>
      <c r="H107" s="11"/>
      <c r="I107" s="9"/>
    </row>
    <row r="108" spans="1:9" x14ac:dyDescent="0.2">
      <c r="A108" s="51">
        <f>(IF(D108=0,0))+IF(D108&gt;0,1+MAX(A$5:A107))</f>
        <v>37</v>
      </c>
      <c r="B108" s="58">
        <v>2.15</v>
      </c>
      <c r="C108" s="62" t="s">
        <v>74</v>
      </c>
      <c r="D108" s="5" t="s">
        <v>3</v>
      </c>
      <c r="E108" s="3">
        <v>1</v>
      </c>
      <c r="F108" s="3"/>
      <c r="G108" s="8"/>
      <c r="H108" s="11"/>
      <c r="I108" s="9"/>
    </row>
    <row r="109" spans="1:9" x14ac:dyDescent="0.2">
      <c r="A109" s="51">
        <f>(IF(D109=0,0))+IF(D109&gt;0,1+MAX(A$5:A108))</f>
        <v>0</v>
      </c>
      <c r="B109" s="58"/>
      <c r="C109" s="62"/>
      <c r="D109" s="5"/>
      <c r="E109" s="3"/>
      <c r="F109" s="3"/>
      <c r="G109" s="8"/>
      <c r="H109" s="11"/>
      <c r="I109" s="9"/>
    </row>
    <row r="110" spans="1:9" x14ac:dyDescent="0.2">
      <c r="A110" s="51">
        <f>(IF(D110=0,0))+IF(D110&gt;0,1+MAX(A$5:A109))</f>
        <v>38</v>
      </c>
      <c r="B110" s="58" t="s">
        <v>88</v>
      </c>
      <c r="C110" s="62" t="s">
        <v>81</v>
      </c>
      <c r="D110" s="5" t="s">
        <v>3</v>
      </c>
      <c r="E110" s="3">
        <v>1</v>
      </c>
      <c r="F110" s="3">
        <v>1</v>
      </c>
      <c r="G110" s="67"/>
      <c r="H110" s="11"/>
      <c r="I110" s="9"/>
    </row>
    <row r="111" spans="1:9" ht="9" customHeight="1" x14ac:dyDescent="0.2">
      <c r="A111" s="51">
        <f>(IF(D111=0,0))+IF(D111&gt;0,1+MAX(A$5:A110))</f>
        <v>0</v>
      </c>
      <c r="B111" s="51"/>
      <c r="C111" s="17"/>
      <c r="D111" s="4"/>
      <c r="E111" s="2"/>
      <c r="F111" s="2"/>
      <c r="G111" s="8"/>
      <c r="H111" s="15"/>
      <c r="I111" s="9"/>
    </row>
    <row r="112" spans="1:9" s="92" customFormat="1" ht="9" customHeight="1" x14ac:dyDescent="0.2">
      <c r="A112" s="106" t="s">
        <v>100</v>
      </c>
      <c r="B112" s="86"/>
      <c r="C112" s="87"/>
      <c r="D112" s="88"/>
      <c r="E112" s="89"/>
      <c r="F112" s="89"/>
      <c r="G112" s="90"/>
      <c r="H112" s="90"/>
      <c r="I112" s="91"/>
    </row>
    <row r="113" spans="1:11" ht="25.5" x14ac:dyDescent="0.2">
      <c r="A113" s="106"/>
      <c r="B113" s="58"/>
      <c r="C113" s="40" t="str">
        <f>"TOTAL H.T. - "&amp;C9</f>
        <v>TOTAL H.T. - BATIMENT 08 - FAÇADES / TOITURE /ESCALIER INTÉRIEUR MONUMENTAL</v>
      </c>
      <c r="D113" s="93"/>
      <c r="E113" s="94"/>
      <c r="F113" s="94"/>
      <c r="G113" s="95"/>
      <c r="H113" s="96"/>
      <c r="I113" s="9">
        <f>SUM(I6:I112)</f>
        <v>0</v>
      </c>
      <c r="K113" s="61"/>
    </row>
    <row r="114" spans="1:11" ht="9.75" customHeight="1" x14ac:dyDescent="0.2">
      <c r="A114" s="106"/>
      <c r="B114" s="58"/>
      <c r="C114" s="16"/>
      <c r="D114" s="93"/>
      <c r="E114" s="94"/>
      <c r="F114" s="94"/>
      <c r="G114" s="95"/>
      <c r="H114" s="96"/>
      <c r="I114" s="9"/>
    </row>
    <row r="115" spans="1:11" x14ac:dyDescent="0.2">
      <c r="A115" s="106"/>
      <c r="B115" s="58"/>
      <c r="C115" s="26" t="s">
        <v>4</v>
      </c>
      <c r="D115" s="93"/>
      <c r="E115" s="94"/>
      <c r="F115" s="94"/>
      <c r="G115" s="95"/>
      <c r="H115" s="96"/>
      <c r="I115" s="9">
        <f>+I113*20%</f>
        <v>0</v>
      </c>
    </row>
    <row r="116" spans="1:11" x14ac:dyDescent="0.2">
      <c r="A116" s="106"/>
      <c r="B116" s="58"/>
      <c r="C116" s="25"/>
      <c r="D116" s="93"/>
      <c r="E116" s="94"/>
      <c r="F116" s="94"/>
      <c r="G116" s="95"/>
      <c r="H116" s="97"/>
      <c r="I116" s="34"/>
    </row>
    <row r="117" spans="1:11" x14ac:dyDescent="0.2">
      <c r="A117" s="106"/>
      <c r="B117" s="58"/>
      <c r="C117" s="16"/>
      <c r="D117" s="93"/>
      <c r="E117" s="94"/>
      <c r="F117" s="94"/>
      <c r="G117" s="95"/>
      <c r="H117" s="96"/>
      <c r="I117" s="9"/>
    </row>
    <row r="118" spans="1:11" ht="25.5" x14ac:dyDescent="0.2">
      <c r="A118" s="106"/>
      <c r="B118" s="58"/>
      <c r="C118" s="40" t="str">
        <f>"TOTAL T.T.C. - "&amp;C9</f>
        <v>TOTAL T.T.C. - BATIMENT 08 - FAÇADES / TOITURE /ESCALIER INTÉRIEUR MONUMENTAL</v>
      </c>
      <c r="D118" s="93"/>
      <c r="E118" s="94"/>
      <c r="F118" s="94"/>
      <c r="G118" s="95"/>
      <c r="H118" s="96"/>
      <c r="I118" s="9">
        <f>SUM(I113:I115)</f>
        <v>0</v>
      </c>
    </row>
    <row r="119" spans="1:11" x14ac:dyDescent="0.2">
      <c r="A119" s="107"/>
      <c r="B119" s="59"/>
      <c r="C119" s="30"/>
      <c r="D119" s="98"/>
      <c r="E119" s="99"/>
      <c r="F119" s="99"/>
      <c r="G119" s="100"/>
      <c r="H119" s="100"/>
      <c r="I119" s="34"/>
    </row>
    <row r="121" spans="1:11" x14ac:dyDescent="0.2">
      <c r="I121" s="39"/>
    </row>
    <row r="122" spans="1:11" x14ac:dyDescent="0.2">
      <c r="A122" s="63"/>
      <c r="B122" s="63"/>
      <c r="C122" s="73"/>
      <c r="D122" s="65"/>
      <c r="E122" s="64"/>
      <c r="F122" s="64"/>
      <c r="G122" s="64"/>
      <c r="H122" s="41"/>
      <c r="I122" s="41"/>
    </row>
    <row r="123" spans="1:11" s="71" customFormat="1" ht="14.25" x14ac:dyDescent="0.2">
      <c r="A123" s="103" t="s">
        <v>99</v>
      </c>
      <c r="B123" s="80"/>
      <c r="C123" s="81"/>
      <c r="D123" s="82"/>
      <c r="E123" s="83"/>
      <c r="F123" s="83"/>
      <c r="G123" s="84"/>
      <c r="H123" s="85"/>
      <c r="I123" s="85"/>
    </row>
    <row r="124" spans="1:11" x14ac:dyDescent="0.2">
      <c r="A124" s="104"/>
      <c r="B124" s="51">
        <v>4</v>
      </c>
      <c r="C124" s="19" t="s">
        <v>75</v>
      </c>
      <c r="D124" s="5"/>
      <c r="E124" s="4"/>
      <c r="F124" s="4"/>
      <c r="G124" s="8"/>
      <c r="H124" s="9"/>
      <c r="I124" s="46">
        <f>SUM(H124:H127)</f>
        <v>0</v>
      </c>
    </row>
    <row r="125" spans="1:11" x14ac:dyDescent="0.2">
      <c r="A125" s="104"/>
      <c r="B125" s="58"/>
      <c r="C125" s="16"/>
      <c r="D125" s="5"/>
      <c r="E125" s="4"/>
      <c r="F125" s="4"/>
      <c r="G125" s="8"/>
      <c r="H125" s="9"/>
      <c r="I125" s="9"/>
    </row>
    <row r="126" spans="1:11" x14ac:dyDescent="0.2">
      <c r="A126" s="104"/>
      <c r="B126" s="58">
        <v>4.0999999999999996</v>
      </c>
      <c r="C126" s="16" t="s">
        <v>76</v>
      </c>
      <c r="D126" s="5"/>
      <c r="E126" s="4"/>
      <c r="F126" s="4"/>
      <c r="G126" s="8"/>
      <c r="H126" s="9"/>
      <c r="I126" s="9"/>
    </row>
    <row r="127" spans="1:11" x14ac:dyDescent="0.2">
      <c r="A127" s="104"/>
      <c r="B127" s="58"/>
      <c r="C127" s="45" t="s">
        <v>82</v>
      </c>
      <c r="D127" s="5" t="s">
        <v>37</v>
      </c>
      <c r="E127" s="4">
        <v>325.75400000000002</v>
      </c>
      <c r="F127" s="4"/>
      <c r="G127" s="48"/>
      <c r="H127" s="11"/>
      <c r="I127" s="9"/>
    </row>
    <row r="128" spans="1:11" ht="9" customHeight="1" x14ac:dyDescent="0.2">
      <c r="A128" s="104"/>
      <c r="B128" s="51"/>
      <c r="C128" s="17"/>
      <c r="D128" s="4"/>
      <c r="E128" s="2"/>
      <c r="F128" s="2"/>
      <c r="G128" s="8"/>
      <c r="H128" s="15"/>
      <c r="I128" s="9"/>
    </row>
    <row r="129" spans="1:11" ht="9" customHeight="1" x14ac:dyDescent="0.2">
      <c r="A129" s="104"/>
      <c r="B129" s="58"/>
      <c r="C129" s="27"/>
      <c r="D129" s="20"/>
      <c r="E129" s="21"/>
      <c r="F129" s="21"/>
      <c r="G129" s="28"/>
      <c r="H129" s="28"/>
      <c r="I129" s="29"/>
    </row>
    <row r="130" spans="1:11" x14ac:dyDescent="0.2">
      <c r="A130" s="104"/>
      <c r="B130" s="58"/>
      <c r="C130" s="40" t="str">
        <f>"TOTAL H.T. - "&amp;C124</f>
        <v>TOTAL H.T. - PRESTATION SUPPLEMANTAIRE EVENTUELLE</v>
      </c>
      <c r="D130" s="5"/>
      <c r="E130" s="4"/>
      <c r="F130" s="4"/>
      <c r="G130" s="8"/>
      <c r="H130" s="9">
        <f>H127</f>
        <v>0</v>
      </c>
      <c r="I130" s="9">
        <f>I124</f>
        <v>0</v>
      </c>
      <c r="K130" s="61"/>
    </row>
    <row r="131" spans="1:11" x14ac:dyDescent="0.2">
      <c r="A131" s="104"/>
      <c r="B131" s="59"/>
      <c r="C131" s="66"/>
      <c r="D131" s="31"/>
      <c r="E131" s="32"/>
      <c r="F131" s="32"/>
      <c r="G131" s="33"/>
      <c r="H131" s="34"/>
      <c r="I131" s="34"/>
    </row>
    <row r="132" spans="1:11" x14ac:dyDescent="0.2">
      <c r="A132" s="104"/>
      <c r="B132" s="74"/>
      <c r="C132" s="75"/>
      <c r="D132" s="76"/>
      <c r="E132" s="77"/>
      <c r="F132" s="77"/>
      <c r="G132" s="78"/>
      <c r="H132" s="79"/>
      <c r="I132" s="79"/>
    </row>
    <row r="133" spans="1:11" x14ac:dyDescent="0.2">
      <c r="A133" s="104"/>
      <c r="B133" s="58"/>
      <c r="C133" s="40" t="s">
        <v>101</v>
      </c>
      <c r="D133" s="93"/>
      <c r="E133" s="94"/>
      <c r="F133" s="94"/>
      <c r="G133" s="95"/>
      <c r="H133" s="96"/>
      <c r="I133" s="9">
        <f>SUM(I6:I132)</f>
        <v>0</v>
      </c>
      <c r="K133" s="61"/>
    </row>
    <row r="134" spans="1:11" ht="9.75" customHeight="1" x14ac:dyDescent="0.2">
      <c r="A134" s="104"/>
      <c r="B134" s="58"/>
      <c r="C134" s="16"/>
      <c r="D134" s="93"/>
      <c r="E134" s="94"/>
      <c r="F134" s="94"/>
      <c r="G134" s="95"/>
      <c r="H134" s="96"/>
      <c r="I134" s="9"/>
    </row>
    <row r="135" spans="1:11" x14ac:dyDescent="0.2">
      <c r="A135" s="104"/>
      <c r="B135" s="58"/>
      <c r="C135" s="26" t="s">
        <v>4</v>
      </c>
      <c r="D135" s="93"/>
      <c r="E135" s="94"/>
      <c r="F135" s="94"/>
      <c r="G135" s="95"/>
      <c r="H135" s="96"/>
      <c r="I135" s="9">
        <f>+I133*20%</f>
        <v>0</v>
      </c>
    </row>
    <row r="136" spans="1:11" x14ac:dyDescent="0.2">
      <c r="A136" s="104"/>
      <c r="B136" s="58"/>
      <c r="C136" s="25"/>
      <c r="D136" s="93"/>
      <c r="E136" s="94"/>
      <c r="F136" s="94"/>
      <c r="G136" s="95"/>
      <c r="H136" s="97"/>
      <c r="I136" s="34"/>
    </row>
    <row r="137" spans="1:11" x14ac:dyDescent="0.2">
      <c r="A137" s="104"/>
      <c r="B137" s="58"/>
      <c r="C137" s="16"/>
      <c r="D137" s="93"/>
      <c r="E137" s="94"/>
      <c r="F137" s="94"/>
      <c r="G137" s="95"/>
      <c r="H137" s="96"/>
      <c r="I137" s="9"/>
    </row>
    <row r="138" spans="1:11" x14ac:dyDescent="0.2">
      <c r="A138" s="104"/>
      <c r="B138" s="58"/>
      <c r="C138" s="40" t="s">
        <v>102</v>
      </c>
      <c r="D138" s="93"/>
      <c r="E138" s="94"/>
      <c r="F138" s="94"/>
      <c r="G138" s="95"/>
      <c r="H138" s="96"/>
      <c r="I138" s="9">
        <f>SUM(I133:I135)</f>
        <v>0</v>
      </c>
    </row>
    <row r="139" spans="1:11" x14ac:dyDescent="0.2">
      <c r="A139" s="105"/>
      <c r="B139" s="59"/>
      <c r="C139" s="30"/>
      <c r="D139" s="98"/>
      <c r="E139" s="99"/>
      <c r="F139" s="99"/>
      <c r="G139" s="100"/>
      <c r="H139" s="100"/>
      <c r="I139" s="34"/>
    </row>
  </sheetData>
  <mergeCells count="4">
    <mergeCell ref="A2:I2"/>
    <mergeCell ref="A123:A139"/>
    <mergeCell ref="A112:A119"/>
    <mergeCell ref="A3:I3"/>
  </mergeCells>
  <phoneticPr fontId="5" type="noConversion"/>
  <printOptions horizontalCentered="1"/>
  <pageMargins left="0.39370078740157483" right="0.31496062992125984" top="0.55118110236220474" bottom="0.47244094488188981" header="0.15748031496062992" footer="0.11811023622047245"/>
  <pageSetup paperSize="9" scale="69" fitToHeight="50" orientation="portrait" useFirstPageNumber="1" r:id="rId1"/>
  <headerFooter>
    <oddHeader>&amp;L&amp;"Arial,Gras"&amp;8&amp;K000000VAL DE GRACE - Bâtiment 08 PARIS (75005)&amp;"Arial,Normal"&amp;9
Rénovation des façades, toiture et escalier intérieur monumental&amp;R&amp;8DPGF LOT 01
Bâtiment 08</oddHeader>
    <oddFooter>&amp;R&amp;8ARCHIPAT - Martin BACOT - 
Juillet 2025 
- Page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 charp menui echaf couv</vt:lpstr>
      <vt:lpstr>'lot 01 charp menui echaf couv'!Impression_des_titres</vt:lpstr>
      <vt:lpstr>'lot 01 charp menui echaf couv'!Zone_d_impression</vt:lpstr>
    </vt:vector>
  </TitlesOfParts>
  <Company>Cabinet CIZEL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bât 8</dc:title>
  <dc:creator>SP</dc:creator>
  <cp:keywords>val de grace</cp:keywords>
  <cp:lastModifiedBy>BOSSER Cristelle IEF MINDEF</cp:lastModifiedBy>
  <cp:lastPrinted>2025-07-16T11:57:22Z</cp:lastPrinted>
  <dcterms:created xsi:type="dcterms:W3CDTF">2006-01-13T09:27:49Z</dcterms:created>
  <dcterms:modified xsi:type="dcterms:W3CDTF">2025-08-14T06:22:03Z</dcterms:modified>
</cp:coreProperties>
</file>